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FRANCA_RIBEIRÃO PRETO\DOG FEST\"/>
    </mc:Choice>
  </mc:AlternateContent>
  <xr:revisionPtr revIDLastSave="0" documentId="14_{8CB4AE46-60A8-426E-94D5-9BEE4C2498E7}" xr6:coauthVersionLast="47" xr6:coauthVersionMax="47" xr10:uidLastSave="{00000000-0000-0000-0000-000000000000}"/>
  <bookViews>
    <workbookView xWindow="-20610" yWindow="885" windowWidth="20730" windowHeight="11160" xr2:uid="{00000000-000D-0000-FFFF-FFFF00000000}"/>
  </bookViews>
  <sheets>
    <sheet name="COTA MASTER" sheetId="16" r:id="rId1"/>
    <sheet name="COTA OURO" sheetId="18" r:id="rId2"/>
    <sheet name="COTA APOIO" sheetId="19" r:id="rId3"/>
  </sheets>
  <definedNames>
    <definedName name="_xlnm._FilterDatabase" localSheetId="2" hidden="1">'COTA APOIO'!$C$21:$AT$57</definedName>
    <definedName name="_xlnm._FilterDatabase" localSheetId="0" hidden="1">'COTA MASTER'!$C$21:$AT$57</definedName>
    <definedName name="_xlnm._FilterDatabase" localSheetId="1" hidden="1">'COTA OURO'!$C$21:$AT$57</definedName>
    <definedName name="_xlnm.Print_Area" localSheetId="2">'COTA APOIO'!$B$1:$AT$74</definedName>
    <definedName name="_xlnm.Print_Area" localSheetId="0">'COTA MASTER'!$B$1:$AT$74</definedName>
    <definedName name="_xlnm.Print_Area" localSheetId="1">'COTA OURO'!$B$1:$AT$74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7" i="19" l="1"/>
  <c r="H57" i="19" s="1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AR45" i="19"/>
  <c r="AT45" i="19" s="1"/>
  <c r="AR44" i="19"/>
  <c r="AT44" i="19" s="1"/>
  <c r="AR43" i="19"/>
  <c r="AT43" i="19" s="1"/>
  <c r="AR42" i="19"/>
  <c r="AT42" i="19" s="1"/>
  <c r="AR41" i="19"/>
  <c r="AT41" i="19" s="1"/>
  <c r="AR40" i="19"/>
  <c r="AT40" i="19" s="1"/>
  <c r="AR39" i="19"/>
  <c r="AT39" i="19" s="1"/>
  <c r="AR38" i="19"/>
  <c r="AT38" i="19" s="1"/>
  <c r="AR37" i="19"/>
  <c r="AT37" i="19" s="1"/>
  <c r="AR36" i="19"/>
  <c r="AT36" i="19" s="1"/>
  <c r="AT33" i="19"/>
  <c r="AR33" i="19"/>
  <c r="AR32" i="19"/>
  <c r="AT32" i="19" s="1"/>
  <c r="AR31" i="19"/>
  <c r="AT31" i="19" s="1"/>
  <c r="AR30" i="19"/>
  <c r="AT30" i="19" s="1"/>
  <c r="AR29" i="19"/>
  <c r="AT29" i="19" s="1"/>
  <c r="AR28" i="19"/>
  <c r="AT28" i="19" s="1"/>
  <c r="AR27" i="19"/>
  <c r="AT27" i="19" s="1"/>
  <c r="AR26" i="19"/>
  <c r="AR25" i="19"/>
  <c r="AT25" i="19" s="1"/>
  <c r="AT24" i="19"/>
  <c r="AR24" i="19"/>
  <c r="AR23" i="19"/>
  <c r="AT23" i="19" s="1"/>
  <c r="AN57" i="18"/>
  <c r="H57" i="18" s="1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AR45" i="18"/>
  <c r="AT45" i="18" s="1"/>
  <c r="AR44" i="18"/>
  <c r="AT44" i="18" s="1"/>
  <c r="AR43" i="18"/>
  <c r="AT43" i="18" s="1"/>
  <c r="AR42" i="18"/>
  <c r="AT42" i="18" s="1"/>
  <c r="AR41" i="18"/>
  <c r="AT41" i="18" s="1"/>
  <c r="AR40" i="18"/>
  <c r="AT40" i="18" s="1"/>
  <c r="AR39" i="18"/>
  <c r="AT39" i="18" s="1"/>
  <c r="AR38" i="18"/>
  <c r="AT38" i="18" s="1"/>
  <c r="AR37" i="18"/>
  <c r="AT37" i="18" s="1"/>
  <c r="AR36" i="18"/>
  <c r="AT36" i="18" s="1"/>
  <c r="AR33" i="18"/>
  <c r="AT33" i="18" s="1"/>
  <c r="AR32" i="18"/>
  <c r="AT32" i="18" s="1"/>
  <c r="AR31" i="18"/>
  <c r="AT31" i="18" s="1"/>
  <c r="AR30" i="18"/>
  <c r="AT30" i="18" s="1"/>
  <c r="AR29" i="18"/>
  <c r="AT29" i="18" s="1"/>
  <c r="AR28" i="18"/>
  <c r="AT28" i="18" s="1"/>
  <c r="AR27" i="18"/>
  <c r="AT27" i="18" s="1"/>
  <c r="AR26" i="18"/>
  <c r="AT26" i="18" s="1"/>
  <c r="AR25" i="18"/>
  <c r="AT25" i="18" s="1"/>
  <c r="AR24" i="18"/>
  <c r="AT24" i="18" s="1"/>
  <c r="AR23" i="18"/>
  <c r="AT23" i="18" s="1"/>
  <c r="AT60" i="16"/>
  <c r="I57" i="16"/>
  <c r="AR23" i="16"/>
  <c r="AT25" i="16"/>
  <c r="AT23" i="16"/>
  <c r="AT24" i="16"/>
  <c r="AT26" i="16"/>
  <c r="AT27" i="16"/>
  <c r="AT28" i="16"/>
  <c r="AT29" i="16"/>
  <c r="AT30" i="16"/>
  <c r="AT31" i="16"/>
  <c r="AT32" i="16"/>
  <c r="AT33" i="16"/>
  <c r="AT36" i="16"/>
  <c r="AT37" i="16"/>
  <c r="AT38" i="16"/>
  <c r="AT44" i="16"/>
  <c r="AR42" i="16"/>
  <c r="AT42" i="16" s="1"/>
  <c r="AR44" i="16"/>
  <c r="AR45" i="16"/>
  <c r="AT45" i="16" s="1"/>
  <c r="AR36" i="16"/>
  <c r="AR43" i="16"/>
  <c r="AT43" i="16" s="1"/>
  <c r="AR41" i="16"/>
  <c r="AT41" i="16" s="1"/>
  <c r="AR40" i="16"/>
  <c r="AT40" i="16" s="1"/>
  <c r="AR39" i="16"/>
  <c r="AT39" i="16" s="1"/>
  <c r="AR38" i="16"/>
  <c r="AR37" i="16"/>
  <c r="AT60" i="19" l="1"/>
  <c r="AT62" i="19"/>
  <c r="AT64" i="19" s="1"/>
  <c r="AT26" i="19"/>
  <c r="AT62" i="18"/>
  <c r="AT64" i="18" s="1"/>
  <c r="AT60" i="18"/>
  <c r="AN57" i="16"/>
  <c r="AR33" i="16"/>
  <c r="AR32" i="16"/>
  <c r="AR31" i="16"/>
  <c r="AR30" i="16"/>
  <c r="AR29" i="16"/>
  <c r="AR28" i="16"/>
  <c r="AR27" i="16"/>
  <c r="AR26" i="16"/>
  <c r="AR25" i="16"/>
  <c r="AR24" i="16"/>
  <c r="AT61" i="19" l="1"/>
  <c r="AT61" i="18"/>
  <c r="AT62" i="16"/>
  <c r="AT64" i="16" s="1"/>
  <c r="J57" i="16" l="1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AI57" i="16"/>
  <c r="AJ57" i="16"/>
  <c r="AK57" i="16"/>
  <c r="AL57" i="16"/>
  <c r="AM57" i="16"/>
  <c r="H57" i="16" l="1"/>
  <c r="AT61" i="16" l="1"/>
</calcChain>
</file>

<file path=xl/sharedStrings.xml><?xml version="1.0" encoding="utf-8"?>
<sst xmlns="http://schemas.openxmlformats.org/spreadsheetml/2006/main" count="573" uniqueCount="132">
  <si>
    <t>AUTORIZAÇÃO DE VEICULAÇÃO</t>
  </si>
  <si>
    <t>ANUNCIANTE</t>
  </si>
  <si>
    <r>
      <t>Razão Social:</t>
    </r>
    <r>
      <rPr>
        <sz val="10"/>
        <rFont val="Arial"/>
        <family val="2"/>
      </rPr>
      <t xml:space="preserve"> </t>
    </r>
  </si>
  <si>
    <t>Nome Fantasia: MARAVILHAS DO LAR</t>
  </si>
  <si>
    <t xml:space="preserve">Data: </t>
  </si>
  <si>
    <t xml:space="preserve">CNPJ: </t>
  </si>
  <si>
    <t xml:space="preserve">Insc. Estadual: </t>
  </si>
  <si>
    <t xml:space="preserve">Praça de Exibição: </t>
  </si>
  <si>
    <t>RIBEIRÃO PRETO/FRANCA</t>
  </si>
  <si>
    <r>
      <t>Endereço:</t>
    </r>
    <r>
      <rPr>
        <sz val="10"/>
        <rFont val="Arial"/>
        <family val="2"/>
      </rPr>
      <t xml:space="preserve"> </t>
    </r>
  </si>
  <si>
    <r>
      <t>Cidade: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RIBEIRÃO PRETO</t>
    </r>
  </si>
  <si>
    <r>
      <t>Insc. Municipal:</t>
    </r>
    <r>
      <rPr>
        <sz val="10"/>
        <rFont val="Arial"/>
        <family val="2"/>
      </rPr>
      <t xml:space="preserve"> </t>
    </r>
  </si>
  <si>
    <t xml:space="preserve">Praça de Venda: </t>
  </si>
  <si>
    <r>
      <t>Bairro:</t>
    </r>
    <r>
      <rPr>
        <sz val="10"/>
        <rFont val="Arial"/>
        <family val="2"/>
      </rPr>
      <t xml:space="preserve"> </t>
    </r>
  </si>
  <si>
    <r>
      <t xml:space="preserve"> Estado:</t>
    </r>
    <r>
      <rPr>
        <sz val="10"/>
        <rFont val="Arial"/>
        <family val="2"/>
      </rPr>
      <t xml:space="preserve"> </t>
    </r>
  </si>
  <si>
    <t>SP</t>
  </si>
  <si>
    <t>Telefone: (11) 3109-5800</t>
  </si>
  <si>
    <t xml:space="preserve">Fax: </t>
  </si>
  <si>
    <t>Tabela Mês: Janeio a Dezembro/2026</t>
  </si>
  <si>
    <r>
      <t>Responsável:</t>
    </r>
    <r>
      <rPr>
        <sz val="10"/>
        <rFont val="Arial"/>
        <family val="2"/>
      </rPr>
      <t xml:space="preserve"> </t>
    </r>
  </si>
  <si>
    <r>
      <t>E-mail: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rosana@maravilhasdolar.com.br</t>
    </r>
  </si>
  <si>
    <t xml:space="preserve">Período: </t>
  </si>
  <si>
    <t>MAIO/JUNHO/26</t>
  </si>
  <si>
    <t>AGÊNCIA</t>
  </si>
  <si>
    <r>
      <t>Razão Social:</t>
    </r>
    <r>
      <rPr>
        <sz val="9"/>
        <rFont val="Calibri"/>
        <family val="2"/>
        <scheme val="minor"/>
      </rPr>
      <t xml:space="preserve"> </t>
    </r>
  </si>
  <si>
    <t xml:space="preserve">Nome Fantasia:             </t>
  </si>
  <si>
    <t xml:space="preserve">Contato: </t>
  </si>
  <si>
    <t xml:space="preserve">Data de Venda: </t>
  </si>
  <si>
    <r>
      <t>Endereço:</t>
    </r>
    <r>
      <rPr>
        <sz val="9"/>
        <rFont val="Calibri"/>
        <family val="2"/>
        <scheme val="minor"/>
      </rPr>
      <t xml:space="preserve"> </t>
    </r>
  </si>
  <si>
    <r>
      <t>Cidade:</t>
    </r>
    <r>
      <rPr>
        <sz val="9"/>
        <rFont val="Calibri"/>
        <family val="2"/>
        <scheme val="minor"/>
      </rPr>
      <t xml:space="preserve"> </t>
    </r>
  </si>
  <si>
    <t>Insc. Municipal:</t>
  </si>
  <si>
    <t xml:space="preserve">N de Folhas: </t>
  </si>
  <si>
    <r>
      <t>Bairro:</t>
    </r>
    <r>
      <rPr>
        <sz val="9"/>
        <rFont val="Calibri"/>
        <family val="2"/>
        <scheme val="minor"/>
      </rPr>
      <t xml:space="preserve"> </t>
    </r>
  </si>
  <si>
    <r>
      <t xml:space="preserve"> Estado:</t>
    </r>
    <r>
      <rPr>
        <sz val="9"/>
        <rFont val="Calibri"/>
        <family val="2"/>
        <scheme val="minor"/>
      </rPr>
      <t xml:space="preserve"> </t>
    </r>
  </si>
  <si>
    <t>Telefone:</t>
  </si>
  <si>
    <t>NOTA FISCAL DEVERÁ SER ENVIADA PARA:</t>
  </si>
  <si>
    <r>
      <t>Responsável:</t>
    </r>
    <r>
      <rPr>
        <sz val="9"/>
        <rFont val="Calibri"/>
        <family val="2"/>
        <scheme val="minor"/>
      </rPr>
      <t xml:space="preserve"> </t>
    </r>
  </si>
  <si>
    <r>
      <t>E-mail:</t>
    </r>
    <r>
      <rPr>
        <sz val="9"/>
        <rFont val="Calibri"/>
        <family val="2"/>
        <scheme val="minor"/>
      </rPr>
      <t xml:space="preserve"> </t>
    </r>
  </si>
  <si>
    <t>MATERIAL</t>
  </si>
  <si>
    <t>PRODUTO</t>
  </si>
  <si>
    <t>TÍTULO</t>
  </si>
  <si>
    <t>DURAÇÃO</t>
  </si>
  <si>
    <t>DIG FEST</t>
  </si>
  <si>
    <t>BORA DE BIKE 2025</t>
  </si>
  <si>
    <t>PROGRAMAÇÃO</t>
  </si>
  <si>
    <t>PROGRAMA</t>
  </si>
  <si>
    <t>DIA</t>
  </si>
  <si>
    <t>SIGLA</t>
  </si>
  <si>
    <t>HORA</t>
  </si>
  <si>
    <t>GÊNERO</t>
  </si>
  <si>
    <t>CPP</t>
  </si>
  <si>
    <t>QT</t>
  </si>
  <si>
    <t>FRA 30''</t>
  </si>
  <si>
    <t>15"</t>
  </si>
  <si>
    <t>C</t>
  </si>
  <si>
    <t>TOTAL</t>
  </si>
  <si>
    <t>DESC.</t>
  </si>
  <si>
    <t>NEGOCIADO</t>
  </si>
  <si>
    <t>DOM</t>
  </si>
  <si>
    <t>100 CHAMADAS SENDO ARTISTICO 25" + ASSINATURA 5"</t>
  </si>
  <si>
    <t xml:space="preserve">FALA BRASIL </t>
  </si>
  <si>
    <t>Seg a Sex</t>
  </si>
  <si>
    <t>FALA</t>
  </si>
  <si>
    <t>Jornalismo</t>
  </si>
  <si>
    <t xml:space="preserve">HOJE EM DIA </t>
  </si>
  <si>
    <t>HDIA</t>
  </si>
  <si>
    <t>Feminino</t>
  </si>
  <si>
    <t>BALANÇO GERAL INTERIOR</t>
  </si>
  <si>
    <t>PGBR</t>
  </si>
  <si>
    <t xml:space="preserve">NOVELA  DA TARDE </t>
  </si>
  <si>
    <t>NVTD</t>
  </si>
  <si>
    <t>Novela</t>
  </si>
  <si>
    <t>CIDADE ALERTA INTERIOR</t>
  </si>
  <si>
    <t>CAIS</t>
  </si>
  <si>
    <t>SP RECORD</t>
  </si>
  <si>
    <t>SP2L</t>
  </si>
  <si>
    <t>JORNAL DA RECORD</t>
  </si>
  <si>
    <t>Seg a Sab</t>
  </si>
  <si>
    <t>JREC</t>
  </si>
  <si>
    <t xml:space="preserve">FALA BRASIL ESPECIAL </t>
  </si>
  <si>
    <t>Sábado</t>
  </si>
  <si>
    <t>FBES</t>
  </si>
  <si>
    <t xml:space="preserve">CINE AVENTURA </t>
  </si>
  <si>
    <t>Domingo</t>
  </si>
  <si>
    <t>CIAV</t>
  </si>
  <si>
    <t>Filme</t>
  </si>
  <si>
    <t>ACERTE OU CAIA</t>
  </si>
  <si>
    <t>STST</t>
  </si>
  <si>
    <t>Game Show</t>
  </si>
  <si>
    <t>DOMINGO ESPETACULAR</t>
  </si>
  <si>
    <t>DOES</t>
  </si>
  <si>
    <t>ENTREGA COMERCIAL  VT  DE 30" DO CLIENTE</t>
  </si>
  <si>
    <t>NOVELA  DA TARDE</t>
  </si>
  <si>
    <t>PLUS</t>
  </si>
  <si>
    <t>ENTREGA DIGITAL</t>
  </si>
  <si>
    <t>POST FEED + STORIES COM A MARCA DO PATROCINADOR E</t>
  </si>
  <si>
    <t>COM AS ATIVIDADES QUE SERÃO DESENVOLVIDAS NO DIA  DO EVENTO</t>
  </si>
  <si>
    <t>TENDA 5X5 EXCLUSIVA COM MESAS E CADEIRAS PARA REALIZAR AÇÕES</t>
  </si>
  <si>
    <t>PROMOCIONAIS E INTERAGIR COM OS PARTICIPANTES  PROMOVENDO</t>
  </si>
  <si>
    <t xml:space="preserve">SUA MARCA . SUA LOGO NA CAMISETA SUA LOGO NO PORTICO DE </t>
  </si>
  <si>
    <t xml:space="preserve">ENTRADA  + TESTEIRA DA TENDA . LOGO NO BACKDROP </t>
  </si>
  <si>
    <t>UMA ENTREVISTA NO DIA DO EVENTO .</t>
  </si>
  <si>
    <t xml:space="preserve">Público potencial: 4.289.202 / DTV: 1.540.262. </t>
  </si>
  <si>
    <t>ASSINATURA</t>
  </si>
  <si>
    <t>ESPAÇO SUJEITO A CONFIRMAÇÃO DE ENCAIXE. RESERVA INCANCELÁVEL. RECONHEÇO QUE PAGAREI A QUANTIA AQUI REPRESENTADA.</t>
  </si>
  <si>
    <t>DESCRIÇÃO DO FATURAMENTO</t>
  </si>
  <si>
    <t>Total Tabela</t>
  </si>
  <si>
    <t>TIPO</t>
  </si>
  <si>
    <t>FORMATO</t>
  </si>
  <si>
    <t>FATURAMENTO</t>
  </si>
  <si>
    <t>Desconto</t>
  </si>
  <si>
    <t>Espécie</t>
  </si>
  <si>
    <t>X</t>
  </si>
  <si>
    <t>Avulso</t>
  </si>
  <si>
    <t>Bruto</t>
  </si>
  <si>
    <t>Bruto Negociado</t>
  </si>
  <si>
    <t>Permuta</t>
  </si>
  <si>
    <t>Patrocínio</t>
  </si>
  <si>
    <t>Líquido</t>
  </si>
  <si>
    <t>CRÉDITO</t>
  </si>
  <si>
    <t>Agência</t>
  </si>
  <si>
    <t>CONTRATANTE (ANUNCIANTE)</t>
  </si>
  <si>
    <t>CONTRATADA (REDE RECORD)</t>
  </si>
  <si>
    <t>AGÊNCIA DE PROPAGANDA</t>
  </si>
  <si>
    <t>Crédito</t>
  </si>
  <si>
    <t>Merchan</t>
  </si>
  <si>
    <t>Direto</t>
  </si>
  <si>
    <t>Razão Social:</t>
  </si>
  <si>
    <t>CNPJ:</t>
  </si>
  <si>
    <t>DOG FEST</t>
  </si>
  <si>
    <t xml:space="preserve">Razão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</si>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</sst>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  <numFmt numFmtId="167" formatCode="[$-416]mmmm\-yy;@"/>
    <numFmt numFmtId="168" formatCode="00000"/>
    <numFmt numFmtId="169" formatCode="0.0000%"/>
    <numFmt numFmtId="170" formatCode="0.0%"/>
  </numFmts>
  <fonts count="1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468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thin">
        <color rgb="FF264686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9" fontId="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67" fontId="10" fillId="4" borderId="0" xfId="0" applyNumberFormat="1" applyFont="1" applyFill="1" applyAlignment="1" applyProtection="1">
      <alignment vertical="center"/>
      <protection locked="0"/>
    </xf>
    <xf numFmtId="167" fontId="10" fillId="4" borderId="20" xfId="0" applyNumberFormat="1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10" fillId="4" borderId="15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9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165" fontId="7" fillId="0" borderId="0" xfId="0" applyNumberFormat="1" applyFont="1" applyAlignment="1" applyProtection="1">
      <alignment horizontal="right" vertical="center"/>
      <protection locked="0"/>
    </xf>
    <xf numFmtId="169" fontId="7" fillId="0" borderId="0" xfId="0" applyNumberFormat="1" applyFont="1" applyAlignment="1" applyProtection="1">
      <alignment horizontal="right" vertical="center"/>
      <protection locked="0"/>
    </xf>
    <xf numFmtId="165" fontId="10" fillId="0" borderId="0" xfId="0" applyNumberFormat="1" applyFont="1" applyAlignment="1" applyProtection="1">
      <alignment horizontal="right" vertical="center"/>
      <protection locked="0"/>
    </xf>
    <xf numFmtId="165" fontId="10" fillId="5" borderId="17" xfId="0" applyNumberFormat="1" applyFont="1" applyFill="1" applyBorder="1" applyAlignment="1" applyProtection="1">
      <alignment horizontal="right" vertical="center"/>
      <protection locked="0"/>
    </xf>
    <xf numFmtId="166" fontId="10" fillId="5" borderId="18" xfId="0" applyNumberFormat="1" applyFont="1" applyFill="1" applyBorder="1" applyAlignment="1" applyProtection="1">
      <alignment horizontal="right" vertical="center"/>
      <protection locked="0"/>
    </xf>
    <xf numFmtId="165" fontId="8" fillId="4" borderId="18" xfId="0" applyNumberFormat="1" applyFont="1" applyFill="1" applyBorder="1" applyAlignment="1" applyProtection="1">
      <alignment horizontal="right" vertical="center"/>
      <protection locked="0"/>
    </xf>
    <xf numFmtId="165" fontId="10" fillId="4" borderId="19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9" fontId="2" fillId="4" borderId="0" xfId="0" applyNumberFormat="1" applyFont="1" applyFill="1" applyProtection="1">
      <protection locked="0"/>
    </xf>
    <xf numFmtId="0" fontId="8" fillId="8" borderId="9" xfId="0" applyFont="1" applyFill="1" applyBorder="1" applyProtection="1"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20" fontId="7" fillId="8" borderId="8" xfId="0" applyNumberFormat="1" applyFont="1" applyFill="1" applyBorder="1" applyAlignment="1" applyProtection="1">
      <alignment horizontal="center"/>
      <protection locked="0"/>
    </xf>
    <xf numFmtId="166" fontId="10" fillId="8" borderId="8" xfId="0" applyNumberFormat="1" applyFont="1" applyFill="1" applyBorder="1" applyAlignment="1" applyProtection="1">
      <alignment horizontal="center" vertical="center"/>
      <protection locked="0"/>
    </xf>
    <xf numFmtId="0" fontId="10" fillId="8" borderId="8" xfId="0" applyFont="1" applyFill="1" applyBorder="1" applyAlignment="1" applyProtection="1">
      <alignment horizontal="center"/>
      <protection locked="0"/>
    </xf>
    <xf numFmtId="165" fontId="7" fillId="8" borderId="8" xfId="1" applyNumberFormat="1" applyFont="1" applyFill="1" applyBorder="1" applyAlignment="1" applyProtection="1">
      <protection locked="0"/>
    </xf>
    <xf numFmtId="2" fontId="7" fillId="8" borderId="8" xfId="0" applyNumberFormat="1" applyFont="1" applyFill="1" applyBorder="1" applyAlignment="1" applyProtection="1">
      <alignment horizontal="center"/>
      <protection locked="0"/>
    </xf>
    <xf numFmtId="165" fontId="7" fillId="8" borderId="8" xfId="1" applyNumberFormat="1" applyFont="1" applyFill="1" applyBorder="1" applyAlignment="1" applyProtection="1">
      <alignment horizontal="right" vertical="center"/>
      <protection locked="0"/>
    </xf>
    <xf numFmtId="10" fontId="7" fillId="8" borderId="8" xfId="0" applyNumberFormat="1" applyFont="1" applyFill="1" applyBorder="1" applyAlignment="1" applyProtection="1">
      <alignment horizontal="right" vertical="center"/>
      <protection locked="0"/>
    </xf>
    <xf numFmtId="165" fontId="10" fillId="8" borderId="10" xfId="0" applyNumberFormat="1" applyFont="1" applyFill="1" applyBorder="1" applyAlignment="1" applyProtection="1">
      <alignment horizontal="right" vertical="center"/>
      <protection locked="0"/>
    </xf>
    <xf numFmtId="9" fontId="8" fillId="0" borderId="9" xfId="0" applyNumberFormat="1" applyFont="1" applyBorder="1" applyProtection="1">
      <protection locked="0"/>
    </xf>
    <xf numFmtId="9" fontId="13" fillId="3" borderId="8" xfId="0" applyNumberFormat="1" applyFont="1" applyFill="1" applyBorder="1" applyAlignment="1" applyProtection="1">
      <alignment horizontal="center" vertical="center"/>
      <protection locked="0"/>
    </xf>
    <xf numFmtId="9" fontId="13" fillId="3" borderId="8" xfId="0" applyNumberFormat="1" applyFont="1" applyFill="1" applyBorder="1" applyAlignment="1" applyProtection="1">
      <alignment horizontal="center"/>
      <protection locked="0"/>
    </xf>
    <xf numFmtId="9" fontId="3" fillId="3" borderId="8" xfId="0" applyNumberFormat="1" applyFont="1" applyFill="1" applyBorder="1" applyAlignment="1" applyProtection="1">
      <alignment horizontal="center"/>
      <protection locked="0"/>
    </xf>
    <xf numFmtId="9" fontId="10" fillId="3" borderId="8" xfId="0" applyNumberFormat="1" applyFont="1" applyFill="1" applyBorder="1" applyAlignment="1" applyProtection="1">
      <alignment horizontal="center" vertical="center"/>
      <protection locked="0"/>
    </xf>
    <xf numFmtId="9" fontId="10" fillId="0" borderId="8" xfId="0" applyNumberFormat="1" applyFont="1" applyBorder="1" applyAlignment="1" applyProtection="1">
      <alignment horizontal="center"/>
      <protection locked="0"/>
    </xf>
    <xf numFmtId="9" fontId="10" fillId="3" borderId="8" xfId="0" applyNumberFormat="1" applyFont="1" applyFill="1" applyBorder="1" applyAlignment="1" applyProtection="1">
      <alignment horizontal="center"/>
      <protection locked="0"/>
    </xf>
    <xf numFmtId="9" fontId="3" fillId="3" borderId="8" xfId="1" applyNumberFormat="1" applyFont="1" applyFill="1" applyBorder="1" applyAlignment="1" applyProtection="1">
      <protection locked="0"/>
    </xf>
    <xf numFmtId="9" fontId="3" fillId="3" borderId="8" xfId="1" applyNumberFormat="1" applyFont="1" applyFill="1" applyBorder="1" applyAlignment="1" applyProtection="1">
      <alignment horizontal="right" vertical="center"/>
      <protection locked="0"/>
    </xf>
    <xf numFmtId="9" fontId="3" fillId="3" borderId="8" xfId="0" applyNumberFormat="1" applyFont="1" applyFill="1" applyBorder="1" applyAlignment="1" applyProtection="1">
      <alignment horizontal="right" vertical="center"/>
      <protection locked="0"/>
    </xf>
    <xf numFmtId="9" fontId="14" fillId="0" borderId="10" xfId="0" applyNumberFormat="1" applyFont="1" applyBorder="1" applyAlignment="1" applyProtection="1">
      <alignment horizontal="right" vertical="center"/>
      <protection locked="0"/>
    </xf>
    <xf numFmtId="9" fontId="9" fillId="3" borderId="8" xfId="0" applyNumberFormat="1" applyFont="1" applyFill="1" applyBorder="1" applyAlignment="1" applyProtection="1">
      <alignment horizontal="center" vertical="center"/>
      <protection locked="0"/>
    </xf>
    <xf numFmtId="9" fontId="9" fillId="3" borderId="8" xfId="0" applyNumberFormat="1" applyFont="1" applyFill="1" applyBorder="1" applyAlignment="1" applyProtection="1">
      <alignment horizontal="center"/>
      <protection locked="0"/>
    </xf>
    <xf numFmtId="9" fontId="7" fillId="3" borderId="8" xfId="0" applyNumberFormat="1" applyFont="1" applyFill="1" applyBorder="1" applyAlignment="1" applyProtection="1">
      <alignment horizontal="center"/>
      <protection locked="0"/>
    </xf>
    <xf numFmtId="9" fontId="8" fillId="8" borderId="9" xfId="0" applyNumberFormat="1" applyFont="1" applyFill="1" applyBorder="1" applyProtection="1">
      <protection locked="0"/>
    </xf>
    <xf numFmtId="9" fontId="9" fillId="8" borderId="8" xfId="0" applyNumberFormat="1" applyFont="1" applyFill="1" applyBorder="1" applyAlignment="1" applyProtection="1">
      <alignment horizontal="center" vertical="center"/>
      <protection locked="0"/>
    </xf>
    <xf numFmtId="9" fontId="9" fillId="8" borderId="8" xfId="0" applyNumberFormat="1" applyFont="1" applyFill="1" applyBorder="1" applyAlignment="1" applyProtection="1">
      <alignment horizontal="center"/>
      <protection locked="0"/>
    </xf>
    <xf numFmtId="9" fontId="7" fillId="8" borderId="8" xfId="0" applyNumberFormat="1" applyFont="1" applyFill="1" applyBorder="1" applyAlignment="1" applyProtection="1">
      <alignment horizontal="center"/>
      <protection locked="0"/>
    </xf>
    <xf numFmtId="9" fontId="10" fillId="8" borderId="8" xfId="0" applyNumberFormat="1" applyFont="1" applyFill="1" applyBorder="1" applyAlignment="1" applyProtection="1">
      <alignment horizontal="center" vertical="center"/>
      <protection locked="0"/>
    </xf>
    <xf numFmtId="9" fontId="10" fillId="8" borderId="8" xfId="0" applyNumberFormat="1" applyFont="1" applyFill="1" applyBorder="1" applyAlignment="1" applyProtection="1">
      <alignment horizontal="center"/>
      <protection locked="0"/>
    </xf>
    <xf numFmtId="9" fontId="7" fillId="8" borderId="8" xfId="0" applyNumberFormat="1" applyFont="1" applyFill="1" applyBorder="1" applyAlignment="1" applyProtection="1">
      <alignment horizontal="right" vertical="center"/>
      <protection locked="0"/>
    </xf>
    <xf numFmtId="9" fontId="8" fillId="8" borderId="30" xfId="0" applyNumberFormat="1" applyFont="1" applyFill="1" applyBorder="1" applyProtection="1">
      <protection locked="0"/>
    </xf>
    <xf numFmtId="9" fontId="9" fillId="8" borderId="31" xfId="0" applyNumberFormat="1" applyFont="1" applyFill="1" applyBorder="1" applyAlignment="1" applyProtection="1">
      <alignment horizontal="center" vertical="center"/>
      <protection locked="0"/>
    </xf>
    <xf numFmtId="9" fontId="9" fillId="8" borderId="31" xfId="0" applyNumberFormat="1" applyFont="1" applyFill="1" applyBorder="1" applyAlignment="1" applyProtection="1">
      <alignment horizontal="center"/>
      <protection locked="0"/>
    </xf>
    <xf numFmtId="9" fontId="7" fillId="8" borderId="31" xfId="0" applyNumberFormat="1" applyFont="1" applyFill="1" applyBorder="1" applyAlignment="1" applyProtection="1">
      <alignment horizontal="center"/>
      <protection locked="0"/>
    </xf>
    <xf numFmtId="9" fontId="10" fillId="8" borderId="31" xfId="0" applyNumberFormat="1" applyFont="1" applyFill="1" applyBorder="1" applyAlignment="1" applyProtection="1">
      <alignment horizontal="center" vertical="center"/>
      <protection locked="0"/>
    </xf>
    <xf numFmtId="9" fontId="10" fillId="8" borderId="31" xfId="0" applyNumberFormat="1" applyFont="1" applyFill="1" applyBorder="1" applyAlignment="1" applyProtection="1">
      <alignment horizontal="center"/>
      <protection locked="0"/>
    </xf>
    <xf numFmtId="9" fontId="7" fillId="8" borderId="31" xfId="1" applyNumberFormat="1" applyFont="1" applyFill="1" applyBorder="1" applyAlignment="1" applyProtection="1">
      <protection locked="0"/>
    </xf>
    <xf numFmtId="9" fontId="7" fillId="8" borderId="31" xfId="1" applyNumberFormat="1" applyFont="1" applyFill="1" applyBorder="1" applyAlignment="1" applyProtection="1">
      <alignment horizontal="right" vertical="center"/>
      <protection locked="0"/>
    </xf>
    <xf numFmtId="9" fontId="7" fillId="8" borderId="31" xfId="0" applyNumberFormat="1" applyFont="1" applyFill="1" applyBorder="1" applyAlignment="1" applyProtection="1">
      <alignment horizontal="right" vertical="center"/>
      <protection locked="0"/>
    </xf>
    <xf numFmtId="9" fontId="10" fillId="8" borderId="18" xfId="0" applyNumberFormat="1" applyFont="1" applyFill="1" applyBorder="1" applyAlignment="1" applyProtection="1">
      <alignment horizontal="right" vertical="center"/>
      <protection locked="0"/>
    </xf>
    <xf numFmtId="9" fontId="7" fillId="3" borderId="8" xfId="1" applyNumberFormat="1" applyFont="1" applyFill="1" applyBorder="1" applyAlignment="1" applyProtection="1">
      <protection locked="0"/>
    </xf>
    <xf numFmtId="9" fontId="7" fillId="3" borderId="8" xfId="1" applyNumberFormat="1" applyFont="1" applyFill="1" applyBorder="1" applyAlignment="1" applyProtection="1">
      <alignment horizontal="right" vertical="center"/>
      <protection locked="0"/>
    </xf>
    <xf numFmtId="9" fontId="7" fillId="3" borderId="8" xfId="0" applyNumberFormat="1" applyFont="1" applyFill="1" applyBorder="1" applyAlignment="1" applyProtection="1">
      <alignment horizontal="right" vertical="center"/>
      <protection locked="0"/>
    </xf>
    <xf numFmtId="9" fontId="10" fillId="0" borderId="10" xfId="0" applyNumberFormat="1" applyFont="1" applyBorder="1" applyAlignment="1" applyProtection="1">
      <alignment horizontal="right" vertical="center"/>
      <protection locked="0"/>
    </xf>
    <xf numFmtId="9" fontId="7" fillId="3" borderId="8" xfId="0" applyNumberFormat="1" applyFont="1" applyFill="1" applyBorder="1" applyAlignment="1" applyProtection="1">
      <alignment horizontal="center" vertical="center"/>
      <protection locked="0"/>
    </xf>
    <xf numFmtId="9" fontId="9" fillId="3" borderId="8" xfId="1" applyNumberFormat="1" applyFont="1" applyFill="1" applyBorder="1" applyAlignment="1" applyProtection="1">
      <protection locked="0"/>
    </xf>
    <xf numFmtId="9" fontId="8" fillId="0" borderId="11" xfId="0" applyNumberFormat="1" applyFont="1" applyBorder="1" applyAlignment="1" applyProtection="1">
      <alignment vertical="center"/>
      <protection locked="0"/>
    </xf>
    <xf numFmtId="9" fontId="10" fillId="3" borderId="3" xfId="0" applyNumberFormat="1" applyFont="1" applyFill="1" applyBorder="1" applyAlignment="1" applyProtection="1">
      <alignment horizontal="center"/>
      <protection locked="0"/>
    </xf>
    <xf numFmtId="1" fontId="10" fillId="3" borderId="8" xfId="0" applyNumberFormat="1" applyFont="1" applyFill="1" applyBorder="1" applyAlignment="1" applyProtection="1">
      <alignment horizontal="center"/>
      <protection locked="0"/>
    </xf>
    <xf numFmtId="1" fontId="10" fillId="8" borderId="8" xfId="0" applyNumberFormat="1" applyFont="1" applyFill="1" applyBorder="1" applyAlignment="1" applyProtection="1">
      <alignment horizontal="center"/>
      <protection locked="0"/>
    </xf>
    <xf numFmtId="170" fontId="3" fillId="3" borderId="8" xfId="0" applyNumberFormat="1" applyFont="1" applyFill="1" applyBorder="1" applyAlignment="1" applyProtection="1">
      <alignment horizontal="right" vertical="center"/>
      <protection locked="0"/>
    </xf>
    <xf numFmtId="2" fontId="3" fillId="3" borderId="8" xfId="1" applyNumberFormat="1" applyFont="1" applyFill="1" applyBorder="1" applyAlignment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1" applyNumberFormat="1" applyFont="1" applyFill="1" applyBorder="1" applyAlignment="1" applyProtection="1">
      <alignment horizontal="right" vertical="center"/>
      <protection locked="0"/>
    </xf>
    <xf numFmtId="2" fontId="13" fillId="3" borderId="8" xfId="1" applyNumberFormat="1" applyFont="1" applyFill="1" applyBorder="1" applyAlignment="1" applyProtection="1">
      <protection locked="0"/>
    </xf>
    <xf numFmtId="2" fontId="13" fillId="3" borderId="8" xfId="0" applyNumberFormat="1" applyFont="1" applyFill="1" applyBorder="1" applyAlignment="1" applyProtection="1">
      <alignment horizontal="center"/>
      <protection locked="0"/>
    </xf>
    <xf numFmtId="2" fontId="7" fillId="8" borderId="8" xfId="1" applyNumberFormat="1" applyFont="1" applyFill="1" applyBorder="1" applyAlignment="1" applyProtection="1">
      <protection locked="0"/>
    </xf>
    <xf numFmtId="2" fontId="7" fillId="8" borderId="8" xfId="1" applyNumberFormat="1" applyFont="1" applyFill="1" applyBorder="1" applyAlignment="1" applyProtection="1">
      <alignment horizontal="right" vertical="center"/>
      <protection locked="0"/>
    </xf>
    <xf numFmtId="2" fontId="14" fillId="0" borderId="10" xfId="0" applyNumberFormat="1" applyFont="1" applyBorder="1" applyAlignment="1" applyProtection="1">
      <alignment horizontal="right" vertical="center"/>
      <protection locked="0"/>
    </xf>
    <xf numFmtId="2" fontId="10" fillId="8" borderId="10" xfId="0" applyNumberFormat="1" applyFont="1" applyFill="1" applyBorder="1" applyAlignment="1" applyProtection="1">
      <alignment horizontal="right" vertical="center"/>
      <protection locked="0"/>
    </xf>
    <xf numFmtId="1" fontId="10" fillId="0" borderId="8" xfId="0" applyNumberFormat="1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9" fontId="11" fillId="2" borderId="23" xfId="0" applyNumberFormat="1" applyFont="1" applyFill="1" applyBorder="1" applyAlignment="1" applyProtection="1">
      <alignment horizontal="left" vertical="center"/>
      <protection locked="0"/>
    </xf>
    <xf numFmtId="9" fontId="11" fillId="2" borderId="24" xfId="0" applyNumberFormat="1" applyFont="1" applyFill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textRotation="90"/>
      <protection locked="0"/>
    </xf>
    <xf numFmtId="0" fontId="11" fillId="2" borderId="16" xfId="0" applyFont="1" applyFill="1" applyBorder="1" applyAlignment="1" applyProtection="1">
      <alignment horizontal="center" vertical="center" textRotation="90"/>
      <protection locked="0"/>
    </xf>
    <xf numFmtId="0" fontId="11" fillId="2" borderId="14" xfId="0" applyFont="1" applyFill="1" applyBorder="1" applyAlignment="1" applyProtection="1">
      <alignment horizontal="center" vertical="center" textRotation="90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2" borderId="28" xfId="0" applyFont="1" applyFill="1" applyBorder="1" applyAlignment="1" applyProtection="1">
      <alignment horizontal="center" vertical="center" textRotation="90"/>
      <protection locked="0"/>
    </xf>
    <xf numFmtId="0" fontId="11" fillId="2" borderId="29" xfId="0" applyFont="1" applyFill="1" applyBorder="1" applyAlignment="1" applyProtection="1">
      <alignment horizontal="center" vertical="center" textRotation="90"/>
      <protection locked="0"/>
    </xf>
    <xf numFmtId="0" fontId="11" fillId="2" borderId="12" xfId="0" applyFont="1" applyFill="1" applyBorder="1" applyAlignment="1" applyProtection="1">
      <alignment horizontal="center" vertical="center" textRotation="90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7" borderId="38" xfId="0" applyFont="1" applyFill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69" fontId="11" fillId="2" borderId="5" xfId="0" applyNumberFormat="1" applyFont="1" applyFill="1" applyBorder="1" applyAlignment="1" applyProtection="1">
      <alignment horizontal="center" vertical="center"/>
      <protection locked="0"/>
    </xf>
    <xf numFmtId="169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7" fillId="0" borderId="23" xfId="0" applyFont="1" applyBorder="1" applyProtection="1"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right"/>
      <protection locked="0"/>
    </xf>
    <xf numFmtId="0" fontId="8" fillId="4" borderId="37" xfId="0" applyFont="1" applyFill="1" applyBorder="1" applyAlignment="1" applyProtection="1">
      <alignment horizontal="right"/>
      <protection locked="0"/>
    </xf>
    <xf numFmtId="0" fontId="8" fillId="4" borderId="30" xfId="0" applyFont="1" applyFill="1" applyBorder="1" applyAlignment="1" applyProtection="1">
      <alignment horizontal="right"/>
      <protection locked="0"/>
    </xf>
    <xf numFmtId="0" fontId="8" fillId="4" borderId="31" xfId="0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20" xfId="0" applyFont="1" applyBorder="1" applyProtection="1">
      <protection locked="0"/>
    </xf>
    <xf numFmtId="0" fontId="8" fillId="6" borderId="25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2" fontId="10" fillId="5" borderId="30" xfId="0" applyNumberFormat="1" applyFont="1" applyFill="1" applyBorder="1" applyAlignment="1" applyProtection="1">
      <alignment horizontal="right"/>
      <protection locked="0"/>
    </xf>
    <xf numFmtId="2" fontId="10" fillId="5" borderId="31" xfId="0" applyNumberFormat="1" applyFont="1" applyFill="1" applyBorder="1" applyAlignment="1" applyProtection="1">
      <alignment horizontal="right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10" fillId="5" borderId="32" xfId="0" applyFont="1" applyFill="1" applyBorder="1" applyAlignment="1" applyProtection="1">
      <alignment horizontal="right"/>
      <protection locked="0"/>
    </xf>
    <xf numFmtId="0" fontId="10" fillId="5" borderId="33" xfId="0" applyFont="1" applyFill="1" applyBorder="1" applyAlignment="1" applyProtection="1">
      <alignment horizontal="right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top" wrapText="1"/>
      <protection locked="0"/>
    </xf>
    <xf numFmtId="1" fontId="10" fillId="4" borderId="0" xfId="0" applyNumberFormat="1" applyFont="1" applyFill="1" applyAlignment="1" applyProtection="1">
      <alignment horizontal="left" vertical="center"/>
      <protection locked="0"/>
    </xf>
    <xf numFmtId="1" fontId="10" fillId="4" borderId="20" xfId="0" applyNumberFormat="1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14" fontId="10" fillId="4" borderId="0" xfId="0" applyNumberFormat="1" applyFont="1" applyFill="1" applyAlignment="1" applyProtection="1">
      <alignment horizontal="center" vertical="center"/>
      <protection locked="0"/>
    </xf>
    <xf numFmtId="14" fontId="10" fillId="4" borderId="2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8" fontId="7" fillId="0" borderId="0" xfId="0" applyNumberFormat="1" applyFont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0" fillId="6" borderId="21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14" fontId="10" fillId="4" borderId="21" xfId="0" applyNumberFormat="1" applyFont="1" applyFill="1" applyBorder="1" applyAlignment="1" applyProtection="1">
      <alignment horizontal="left" vertical="center"/>
      <protection locked="0"/>
    </xf>
    <xf numFmtId="14" fontId="10" fillId="4" borderId="22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8" fontId="1" fillId="0" borderId="0" xfId="0" applyNumberFormat="1" applyFont="1" applyAlignment="1" applyProtection="1">
      <alignment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167" fontId="10" fillId="4" borderId="23" xfId="0" applyNumberFormat="1" applyFont="1" applyFill="1" applyBorder="1" applyAlignment="1" applyProtection="1">
      <alignment horizontal="left" vertical="center"/>
      <protection locked="0"/>
    </xf>
    <xf numFmtId="167" fontId="10" fillId="4" borderId="24" xfId="0" applyNumberFormat="1" applyFont="1" applyFill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left" vertical="center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" fillId="0" borderId="0" xfId="0" applyFont="1"/>
  </cellXfs>
  <cellStyles count="5">
    <cellStyle name="Moeda" xfId="1" builtinId="4"/>
    <cellStyle name="Moeda 2" xfId="2" xr:uid="{00000000-0005-0000-0000-000001000000}"/>
    <cellStyle name="Moeda 3" xfId="4" xr:uid="{0902FDB0-6A07-4846-9B8A-1C220FD7802C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232342</xdr:colOff>
      <xdr:row>0</xdr:row>
      <xdr:rowOff>0</xdr:rowOff>
    </xdr:from>
    <xdr:to>
      <xdr:col>45</xdr:col>
      <xdr:colOff>722879</xdr:colOff>
      <xdr:row>5</xdr:row>
      <xdr:rowOff>28575</xdr:rowOff>
    </xdr:to>
    <xdr:pic>
      <xdr:nvPicPr>
        <xdr:cNvPr id="1760" name="Imagem 4" descr="endereços-autorizações.png">
          <a:extLst>
            <a:ext uri="{FF2B5EF4-FFF2-40B4-BE49-F238E27FC236}">
              <a16:creationId xmlns:a16="http://schemas.microsoft.com/office/drawing/2014/main" id="{00000000-0008-0000-0000-0000E0060000}"/>
            </a:ext>
            <a:ext uri="{147F2762-F138-4A5C-976F-8EAC2B608ADB}">
              <a16:predDERef xmlns:a16="http://schemas.microsoft.com/office/drawing/2014/main" pred="{7D18A359-C14C-6585-7617-C7217F05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63"/>
        <a:stretch/>
      </xdr:blipFill>
      <xdr:spPr bwMode="auto">
        <a:xfrm>
          <a:off x="11228614" y="0"/>
          <a:ext cx="3203461" cy="73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</xdr:rowOff>
    </xdr:from>
    <xdr:to>
      <xdr:col>0</xdr:col>
      <xdr:colOff>0</xdr:colOff>
      <xdr:row>73</xdr:row>
      <xdr:rowOff>285752</xdr:rowOff>
    </xdr:to>
    <xdr:pic>
      <xdr:nvPicPr>
        <xdr:cNvPr id="1761" name="Imagem 3" descr="texto-mapa.jpg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10925"/>
          <a:ext cx="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1762" name="Imagem 4" descr="texto-mapa.jpg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73</xdr:row>
      <xdr:rowOff>285752</xdr:rowOff>
    </xdr:to>
    <xdr:pic>
      <xdr:nvPicPr>
        <xdr:cNvPr id="1763" name="Imagem 3" descr="texto-mapa.jpg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1764" name="Imagem 4" descr="texto-mapa.jpg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1765" name="Imagem 4" descr="texto-mapa.jpg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1766" name="Imagem 4" descr="texto-mapa.jpg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23813</xdr:rowOff>
    </xdr:from>
    <xdr:to>
      <xdr:col>47</xdr:col>
      <xdr:colOff>0</xdr:colOff>
      <xdr:row>99</xdr:row>
      <xdr:rowOff>9524</xdr:rowOff>
    </xdr:to>
    <xdr:pic>
      <xdr:nvPicPr>
        <xdr:cNvPr id="12" name="Imagem 11" descr="clausula contratuais_Prancheta 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505"/>
        <a:stretch>
          <a:fillRect/>
        </a:stretch>
      </xdr:blipFill>
      <xdr:spPr>
        <a:xfrm>
          <a:off x="0" y="11434763"/>
          <a:ext cx="15373350" cy="3109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502215</xdr:colOff>
      <xdr:row>0</xdr:row>
      <xdr:rowOff>0</xdr:rowOff>
    </xdr:from>
    <xdr:to>
      <xdr:col>2</xdr:col>
      <xdr:colOff>2092098</xdr:colOff>
      <xdr:row>5</xdr:row>
      <xdr:rowOff>14715</xdr:rowOff>
    </xdr:to>
    <xdr:pic>
      <xdr:nvPicPr>
        <xdr:cNvPr id="11" name="Imagem 10" descr="RECORD_Logo_InteriorSP_3D_Horizontal_Positivo_RGB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809" y="0"/>
          <a:ext cx="1589883" cy="72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232342</xdr:colOff>
      <xdr:row>0</xdr:row>
      <xdr:rowOff>0</xdr:rowOff>
    </xdr:from>
    <xdr:to>
      <xdr:col>45</xdr:col>
      <xdr:colOff>722879</xdr:colOff>
      <xdr:row>5</xdr:row>
      <xdr:rowOff>28575</xdr:rowOff>
    </xdr:to>
    <xdr:pic>
      <xdr:nvPicPr>
        <xdr:cNvPr id="2" name="Imagem 4" descr="endereços-autorizações.png">
          <a:extLst>
            <a:ext uri="{FF2B5EF4-FFF2-40B4-BE49-F238E27FC236}">
              <a16:creationId xmlns:a16="http://schemas.microsoft.com/office/drawing/2014/main" id="{6E2D09C1-D81F-4A4F-BC0C-A77C0A03BB64}"/>
            </a:ext>
            <a:ext uri="{147F2762-F138-4A5C-976F-8EAC2B608ADB}">
              <a16:predDERef xmlns:a16="http://schemas.microsoft.com/office/drawing/2014/main" pred="{7D18A359-C14C-6585-7617-C7217F05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63"/>
        <a:stretch/>
      </xdr:blipFill>
      <xdr:spPr bwMode="auto">
        <a:xfrm>
          <a:off x="6899842" y="0"/>
          <a:ext cx="320516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</xdr:rowOff>
    </xdr:from>
    <xdr:to>
      <xdr:col>0</xdr:col>
      <xdr:colOff>0</xdr:colOff>
      <xdr:row>73</xdr:row>
      <xdr:rowOff>285752</xdr:rowOff>
    </xdr:to>
    <xdr:pic>
      <xdr:nvPicPr>
        <xdr:cNvPr id="3" name="Imagem 3" descr="texto-mapa.jpg">
          <a:extLst>
            <a:ext uri="{FF2B5EF4-FFF2-40B4-BE49-F238E27FC236}">
              <a16:creationId xmlns:a16="http://schemas.microsoft.com/office/drawing/2014/main" id="{14169B2C-40C2-481D-991B-71C6A9F85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"/>
          <a:ext cx="0" cy="1724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4" name="Imagem 4" descr="texto-mapa.jpg">
          <a:extLst>
            <a:ext uri="{FF2B5EF4-FFF2-40B4-BE49-F238E27FC236}">
              <a16:creationId xmlns:a16="http://schemas.microsoft.com/office/drawing/2014/main" id="{93A8CFB3-F8D9-4C9B-9C2F-0872AE48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73</xdr:row>
      <xdr:rowOff>285752</xdr:rowOff>
    </xdr:to>
    <xdr:pic>
      <xdr:nvPicPr>
        <xdr:cNvPr id="5" name="Imagem 3" descr="texto-mapa.jpg">
          <a:extLst>
            <a:ext uri="{FF2B5EF4-FFF2-40B4-BE49-F238E27FC236}">
              <a16:creationId xmlns:a16="http://schemas.microsoft.com/office/drawing/2014/main" id="{0969EEBC-3FC2-4FD9-AF06-B89F51D9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33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6" name="Imagem 4" descr="texto-mapa.jpg">
          <a:extLst>
            <a:ext uri="{FF2B5EF4-FFF2-40B4-BE49-F238E27FC236}">
              <a16:creationId xmlns:a16="http://schemas.microsoft.com/office/drawing/2014/main" id="{7E4E1689-460A-4237-879A-4649D5AC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7" name="Imagem 4" descr="texto-mapa.jpg">
          <a:extLst>
            <a:ext uri="{FF2B5EF4-FFF2-40B4-BE49-F238E27FC236}">
              <a16:creationId xmlns:a16="http://schemas.microsoft.com/office/drawing/2014/main" id="{DA72E172-9BD4-4E1A-9DE6-4453EC87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8" name="Imagem 4" descr="texto-mapa.jpg">
          <a:extLst>
            <a:ext uri="{FF2B5EF4-FFF2-40B4-BE49-F238E27FC236}">
              <a16:creationId xmlns:a16="http://schemas.microsoft.com/office/drawing/2014/main" id="{C02083A2-140D-4D84-B44B-73577CD2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23813</xdr:rowOff>
    </xdr:from>
    <xdr:to>
      <xdr:col>47</xdr:col>
      <xdr:colOff>0</xdr:colOff>
      <xdr:row>99</xdr:row>
      <xdr:rowOff>9524</xdr:rowOff>
    </xdr:to>
    <xdr:pic>
      <xdr:nvPicPr>
        <xdr:cNvPr id="9" name="Imagem 8" descr="clausula contratuais_Prancheta 1.jpg">
          <a:extLst>
            <a:ext uri="{FF2B5EF4-FFF2-40B4-BE49-F238E27FC236}">
              <a16:creationId xmlns:a16="http://schemas.microsoft.com/office/drawing/2014/main" id="{D2AF8A5B-88DF-4858-8F44-17590C3DA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505"/>
        <a:stretch>
          <a:fillRect/>
        </a:stretch>
      </xdr:blipFill>
      <xdr:spPr>
        <a:xfrm>
          <a:off x="0" y="9901238"/>
          <a:ext cx="10915650" cy="3109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502215</xdr:colOff>
      <xdr:row>0</xdr:row>
      <xdr:rowOff>0</xdr:rowOff>
    </xdr:from>
    <xdr:to>
      <xdr:col>2</xdr:col>
      <xdr:colOff>2092098</xdr:colOff>
      <xdr:row>5</xdr:row>
      <xdr:rowOff>14715</xdr:rowOff>
    </xdr:to>
    <xdr:pic>
      <xdr:nvPicPr>
        <xdr:cNvPr id="10" name="Imagem 9" descr="RECORD_Logo_InteriorSP_3D_Horizontal_Positivo_RGB.png">
          <a:extLst>
            <a:ext uri="{FF2B5EF4-FFF2-40B4-BE49-F238E27FC236}">
              <a16:creationId xmlns:a16="http://schemas.microsoft.com/office/drawing/2014/main" id="{5026482F-49D8-4225-984B-914224C58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3190" y="0"/>
          <a:ext cx="1589883" cy="719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232342</xdr:colOff>
      <xdr:row>0</xdr:row>
      <xdr:rowOff>0</xdr:rowOff>
    </xdr:from>
    <xdr:to>
      <xdr:col>45</xdr:col>
      <xdr:colOff>722879</xdr:colOff>
      <xdr:row>5</xdr:row>
      <xdr:rowOff>28575</xdr:rowOff>
    </xdr:to>
    <xdr:pic>
      <xdr:nvPicPr>
        <xdr:cNvPr id="2" name="Imagem 4" descr="endereços-autorizações.png">
          <a:extLst>
            <a:ext uri="{FF2B5EF4-FFF2-40B4-BE49-F238E27FC236}">
              <a16:creationId xmlns:a16="http://schemas.microsoft.com/office/drawing/2014/main" id="{240BA414-8359-423D-AD60-4B563D66C632}"/>
            </a:ext>
            <a:ext uri="{147F2762-F138-4A5C-976F-8EAC2B608ADB}">
              <a16:predDERef xmlns:a16="http://schemas.microsoft.com/office/drawing/2014/main" pred="{7D18A359-C14C-6585-7617-C7217F05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63"/>
        <a:stretch/>
      </xdr:blipFill>
      <xdr:spPr bwMode="auto">
        <a:xfrm>
          <a:off x="6899842" y="0"/>
          <a:ext cx="320516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</xdr:rowOff>
    </xdr:from>
    <xdr:to>
      <xdr:col>0</xdr:col>
      <xdr:colOff>0</xdr:colOff>
      <xdr:row>73</xdr:row>
      <xdr:rowOff>285752</xdr:rowOff>
    </xdr:to>
    <xdr:pic>
      <xdr:nvPicPr>
        <xdr:cNvPr id="3" name="Imagem 3" descr="texto-mapa.jpg">
          <a:extLst>
            <a:ext uri="{FF2B5EF4-FFF2-40B4-BE49-F238E27FC236}">
              <a16:creationId xmlns:a16="http://schemas.microsoft.com/office/drawing/2014/main" id="{C3E0D888-5D80-4B5A-8A9C-04992A6F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"/>
          <a:ext cx="0" cy="1724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4" name="Imagem 4" descr="texto-mapa.jpg">
          <a:extLst>
            <a:ext uri="{FF2B5EF4-FFF2-40B4-BE49-F238E27FC236}">
              <a16:creationId xmlns:a16="http://schemas.microsoft.com/office/drawing/2014/main" id="{D5E65CA4-9BFF-414A-A738-7176E9B1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73</xdr:row>
      <xdr:rowOff>285752</xdr:rowOff>
    </xdr:to>
    <xdr:pic>
      <xdr:nvPicPr>
        <xdr:cNvPr id="5" name="Imagem 3" descr="texto-mapa.jpg">
          <a:extLst>
            <a:ext uri="{FF2B5EF4-FFF2-40B4-BE49-F238E27FC236}">
              <a16:creationId xmlns:a16="http://schemas.microsoft.com/office/drawing/2014/main" id="{5C292412-DFDA-48E1-9872-C683A4353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33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6" name="Imagem 4" descr="texto-mapa.jpg">
          <a:extLst>
            <a:ext uri="{FF2B5EF4-FFF2-40B4-BE49-F238E27FC236}">
              <a16:creationId xmlns:a16="http://schemas.microsoft.com/office/drawing/2014/main" id="{E613FC97-3D37-4B32-920E-BCD824A00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7" name="Imagem 4" descr="texto-mapa.jpg">
          <a:extLst>
            <a:ext uri="{FF2B5EF4-FFF2-40B4-BE49-F238E27FC236}">
              <a16:creationId xmlns:a16="http://schemas.microsoft.com/office/drawing/2014/main" id="{15EE9F1A-F26C-43D5-A051-08EC6A6D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0</xdr:col>
      <xdr:colOff>0</xdr:colOff>
      <xdr:row>74</xdr:row>
      <xdr:rowOff>2</xdr:rowOff>
    </xdr:to>
    <xdr:pic>
      <xdr:nvPicPr>
        <xdr:cNvPr id="8" name="Imagem 4" descr="texto-mapa.jpg">
          <a:extLst>
            <a:ext uri="{FF2B5EF4-FFF2-40B4-BE49-F238E27FC236}">
              <a16:creationId xmlns:a16="http://schemas.microsoft.com/office/drawing/2014/main" id="{A7F5BC82-669F-4947-A11C-D50CE0B4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425"/>
          <a:ext cx="0" cy="174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23813</xdr:rowOff>
    </xdr:from>
    <xdr:to>
      <xdr:col>47</xdr:col>
      <xdr:colOff>0</xdr:colOff>
      <xdr:row>99</xdr:row>
      <xdr:rowOff>9524</xdr:rowOff>
    </xdr:to>
    <xdr:pic>
      <xdr:nvPicPr>
        <xdr:cNvPr id="9" name="Imagem 8" descr="clausula contratuais_Prancheta 1.jpg">
          <a:extLst>
            <a:ext uri="{FF2B5EF4-FFF2-40B4-BE49-F238E27FC236}">
              <a16:creationId xmlns:a16="http://schemas.microsoft.com/office/drawing/2014/main" id="{C3EC9FC0-360F-49E9-863C-B8FCA028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505"/>
        <a:stretch>
          <a:fillRect/>
        </a:stretch>
      </xdr:blipFill>
      <xdr:spPr>
        <a:xfrm>
          <a:off x="0" y="9901238"/>
          <a:ext cx="10915650" cy="3109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502215</xdr:colOff>
      <xdr:row>0</xdr:row>
      <xdr:rowOff>0</xdr:rowOff>
    </xdr:from>
    <xdr:to>
      <xdr:col>2</xdr:col>
      <xdr:colOff>2092098</xdr:colOff>
      <xdr:row>5</xdr:row>
      <xdr:rowOff>14715</xdr:rowOff>
    </xdr:to>
    <xdr:pic>
      <xdr:nvPicPr>
        <xdr:cNvPr id="10" name="Imagem 9" descr="RECORD_Logo_InteriorSP_3D_Horizontal_Positivo_RGB.png">
          <a:extLst>
            <a:ext uri="{FF2B5EF4-FFF2-40B4-BE49-F238E27FC236}">
              <a16:creationId xmlns:a16="http://schemas.microsoft.com/office/drawing/2014/main" id="{C405C54D-8577-4D8E-8217-B626E085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3190" y="0"/>
          <a:ext cx="1589883" cy="71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61"/>
  <sheetViews>
    <sheetView showGridLines="0" tabSelected="1" topLeftCell="B1" zoomScaleNormal="100" workbookViewId="0">
      <selection activeCell="B1" sqref="B1:B5"/>
    </sheetView>
  </sheetViews>
  <sheetFormatPr defaultColWidth="0" defaultRowHeight="12" zeroHeight="1" x14ac:dyDescent="0.2"/>
  <cols>
    <col min="1" max="1" width="2" style="1" hidden="1" customWidth="1"/>
    <col min="2" max="2" width="2.7109375" style="38" customWidth="1"/>
    <col min="3" max="3" width="49.7109375" style="38" bestFit="1" customWidth="1"/>
    <col min="4" max="4" width="12.85546875" style="39" bestFit="1" customWidth="1"/>
    <col min="5" max="6" width="6.42578125" style="40" customWidth="1"/>
    <col min="7" max="7" width="12.28515625" style="38" customWidth="1"/>
    <col min="8" max="8" width="11.7109375" style="39" hidden="1" customWidth="1"/>
    <col min="9" max="39" width="2.7109375" style="38" hidden="1" customWidth="1"/>
    <col min="40" max="40" width="9.5703125" style="38" bestFit="1" customWidth="1"/>
    <col min="41" max="41" width="11.5703125" style="38" customWidth="1"/>
    <col min="42" max="42" width="5" style="39" customWidth="1"/>
    <col min="43" max="43" width="4.7109375" style="40" customWidth="1"/>
    <col min="44" max="44" width="11" style="38" bestFit="1" customWidth="1"/>
    <col min="45" max="45" width="8.42578125" style="41" customWidth="1"/>
    <col min="46" max="46" width="13.7109375" style="38" customWidth="1"/>
    <col min="47" max="47" width="0.140625" style="38" customWidth="1"/>
    <col min="48" max="16384" width="0" style="38" hidden="1"/>
  </cols>
  <sheetData>
    <row r="1" spans="1:56" s="8" customFormat="1" ht="3.75" customHeight="1" x14ac:dyDescent="0.2">
      <c r="A1" s="1"/>
      <c r="B1" s="122"/>
      <c r="C1" s="125"/>
      <c r="D1" s="128" t="s">
        <v>0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</row>
    <row r="2" spans="1:56" s="8" customFormat="1" ht="12.75" customHeight="1" x14ac:dyDescent="0.2">
      <c r="A2" s="1"/>
      <c r="B2" s="123"/>
      <c r="C2" s="126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</row>
    <row r="3" spans="1:56" s="8" customFormat="1" ht="12.75" customHeight="1" x14ac:dyDescent="0.2">
      <c r="A3" s="1"/>
      <c r="B3" s="123"/>
      <c r="C3" s="126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</row>
    <row r="4" spans="1:56" s="8" customFormat="1" ht="12.75" customHeight="1" x14ac:dyDescent="0.2">
      <c r="A4" s="1"/>
      <c r="B4" s="123"/>
      <c r="C4" s="126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</row>
    <row r="5" spans="1:56" s="8" customFormat="1" ht="13.5" customHeight="1" thickBot="1" x14ac:dyDescent="0.25">
      <c r="A5" s="1"/>
      <c r="B5" s="124"/>
      <c r="C5" s="127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</row>
    <row r="6" spans="1:56" s="8" customFormat="1" ht="12.75" customHeight="1" x14ac:dyDescent="0.2">
      <c r="A6" s="1"/>
      <c r="B6" s="122" t="s">
        <v>1</v>
      </c>
      <c r="C6" s="199" t="s">
        <v>2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 t="s">
        <v>3</v>
      </c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9" t="s">
        <v>4</v>
      </c>
      <c r="AP6" s="211">
        <v>46031</v>
      </c>
      <c r="AQ6" s="211"/>
      <c r="AR6" s="211"/>
      <c r="AS6" s="211"/>
      <c r="AT6" s="212"/>
    </row>
    <row r="7" spans="1:56" s="8" customFormat="1" ht="12.75" customHeight="1" x14ac:dyDescent="0.2">
      <c r="A7" s="1"/>
      <c r="B7" s="123"/>
      <c r="C7" s="200" t="s">
        <v>5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 t="s">
        <v>6</v>
      </c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181" t="s">
        <v>7</v>
      </c>
      <c r="AP7" s="182"/>
      <c r="AQ7" s="182"/>
      <c r="AR7" s="207" t="s">
        <v>8</v>
      </c>
      <c r="AS7" s="207"/>
      <c r="AT7" s="208"/>
    </row>
    <row r="8" spans="1:56" s="8" customFormat="1" ht="12.75" customHeight="1" x14ac:dyDescent="0.2">
      <c r="A8" s="1"/>
      <c r="B8" s="123"/>
      <c r="C8" s="200" t="s">
        <v>9</v>
      </c>
      <c r="D8" s="200"/>
      <c r="E8" s="200"/>
      <c r="F8" s="200"/>
      <c r="G8" s="200" t="s">
        <v>10</v>
      </c>
      <c r="H8" s="200"/>
      <c r="I8" s="200"/>
      <c r="J8" s="200"/>
      <c r="K8" s="200"/>
      <c r="L8" s="200"/>
      <c r="M8" s="200"/>
      <c r="N8" s="200"/>
      <c r="O8" s="200"/>
      <c r="P8" s="200" t="s">
        <v>11</v>
      </c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181" t="s">
        <v>12</v>
      </c>
      <c r="AP8" s="182"/>
      <c r="AQ8" s="182"/>
      <c r="AR8" s="207" t="s">
        <v>8</v>
      </c>
      <c r="AS8" s="207"/>
      <c r="AT8" s="208"/>
    </row>
    <row r="9" spans="1:56" s="8" customFormat="1" ht="12.75" customHeight="1" x14ac:dyDescent="0.2">
      <c r="A9" s="1"/>
      <c r="B9" s="123"/>
      <c r="C9" s="200" t="s">
        <v>13</v>
      </c>
      <c r="D9" s="200"/>
      <c r="E9" s="200"/>
      <c r="F9" s="200"/>
      <c r="G9" s="200" t="s">
        <v>14</v>
      </c>
      <c r="H9" s="200"/>
      <c r="I9" s="200"/>
      <c r="J9" s="213" t="s">
        <v>15</v>
      </c>
      <c r="K9" s="213"/>
      <c r="L9" s="214"/>
      <c r="M9" s="214"/>
      <c r="N9" s="214"/>
      <c r="O9" s="214"/>
      <c r="P9" s="200" t="s">
        <v>16</v>
      </c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 t="s">
        <v>17</v>
      </c>
      <c r="AJ9" s="203"/>
      <c r="AK9" s="203"/>
      <c r="AL9" s="203"/>
      <c r="AM9" s="203"/>
      <c r="AN9" s="203"/>
      <c r="AO9" s="11" t="s">
        <v>18</v>
      </c>
      <c r="AP9" s="12"/>
      <c r="AQ9" s="13"/>
      <c r="AR9" s="13"/>
      <c r="AS9" s="13"/>
      <c r="AT9" s="14"/>
    </row>
    <row r="10" spans="1:56" s="8" customFormat="1" ht="13.5" customHeight="1" thickBot="1" x14ac:dyDescent="0.25">
      <c r="A10" s="1"/>
      <c r="B10" s="124"/>
      <c r="C10" s="202" t="s">
        <v>19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 t="s">
        <v>20</v>
      </c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15" t="s">
        <v>21</v>
      </c>
      <c r="AP10" s="217" t="s">
        <v>22</v>
      </c>
      <c r="AQ10" s="217"/>
      <c r="AR10" s="217"/>
      <c r="AS10" s="217"/>
      <c r="AT10" s="218"/>
    </row>
    <row r="11" spans="1:56" s="8" customFormat="1" ht="12.75" customHeight="1" x14ac:dyDescent="0.2">
      <c r="A11" s="1"/>
      <c r="B11" s="122" t="s">
        <v>23</v>
      </c>
      <c r="C11" s="201" t="s">
        <v>24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 t="s">
        <v>25</v>
      </c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16" t="s">
        <v>26</v>
      </c>
      <c r="AP11" s="215"/>
      <c r="AQ11" s="215"/>
      <c r="AR11" s="215"/>
      <c r="AS11" s="215"/>
      <c r="AT11" s="216"/>
    </row>
    <row r="12" spans="1:56" s="8" customFormat="1" ht="12.75" customHeight="1" x14ac:dyDescent="0.2">
      <c r="A12" s="1"/>
      <c r="B12" s="123"/>
      <c r="C12" s="190" t="s">
        <v>5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 t="s">
        <v>6</v>
      </c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81" t="s">
        <v>27</v>
      </c>
      <c r="AP12" s="182"/>
      <c r="AQ12" s="183"/>
      <c r="AR12" s="183"/>
      <c r="AS12" s="183"/>
      <c r="AT12" s="184"/>
    </row>
    <row r="13" spans="1:56" s="8" customFormat="1" ht="12.75" customHeight="1" x14ac:dyDescent="0.2">
      <c r="A13" s="1"/>
      <c r="B13" s="123"/>
      <c r="C13" s="190" t="s">
        <v>28</v>
      </c>
      <c r="D13" s="190"/>
      <c r="E13" s="190"/>
      <c r="F13" s="190"/>
      <c r="G13" s="190" t="s">
        <v>29</v>
      </c>
      <c r="H13" s="190"/>
      <c r="I13" s="190"/>
      <c r="J13" s="190"/>
      <c r="K13" s="190"/>
      <c r="L13" s="190"/>
      <c r="M13" s="190"/>
      <c r="N13" s="190"/>
      <c r="O13" s="190"/>
      <c r="P13" s="190" t="s">
        <v>30</v>
      </c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0" t="s">
        <v>31</v>
      </c>
      <c r="AP13" s="179"/>
      <c r="AQ13" s="179"/>
      <c r="AR13" s="179"/>
      <c r="AS13" s="179"/>
      <c r="AT13" s="180"/>
    </row>
    <row r="14" spans="1:56" s="8" customFormat="1" ht="12.75" customHeight="1" x14ac:dyDescent="0.2">
      <c r="A14" s="1"/>
      <c r="B14" s="123"/>
      <c r="C14" s="190" t="s">
        <v>32</v>
      </c>
      <c r="D14" s="190"/>
      <c r="E14" s="190"/>
      <c r="F14" s="190"/>
      <c r="G14" s="190" t="s">
        <v>33</v>
      </c>
      <c r="H14" s="190"/>
      <c r="I14" s="190"/>
      <c r="J14" s="185"/>
      <c r="K14" s="185"/>
      <c r="L14" s="186"/>
      <c r="M14" s="186"/>
      <c r="N14" s="186"/>
      <c r="O14" s="186"/>
      <c r="P14" s="190" t="s">
        <v>34</v>
      </c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 t="s">
        <v>17</v>
      </c>
      <c r="AJ14" s="147"/>
      <c r="AK14" s="147"/>
      <c r="AL14" s="147"/>
      <c r="AM14" s="147"/>
      <c r="AN14" s="147"/>
      <c r="AO14" s="187" t="s">
        <v>35</v>
      </c>
      <c r="AP14" s="188"/>
      <c r="AQ14" s="188"/>
      <c r="AR14" s="188"/>
      <c r="AS14" s="188"/>
      <c r="AT14" s="189"/>
    </row>
    <row r="15" spans="1:56" s="8" customFormat="1" ht="12.75" customHeight="1" thickBot="1" x14ac:dyDescent="0.25">
      <c r="A15" s="1"/>
      <c r="B15" s="124"/>
      <c r="C15" s="222" t="s">
        <v>36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 t="s">
        <v>37</v>
      </c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3"/>
      <c r="AP15" s="150"/>
      <c r="AQ15" s="150"/>
      <c r="AR15" s="150"/>
      <c r="AS15" s="150"/>
      <c r="AT15" s="151"/>
    </row>
    <row r="16" spans="1:56" s="8" customFormat="1" ht="15" customHeight="1" x14ac:dyDescent="0.2">
      <c r="A16" s="1"/>
      <c r="B16" s="131" t="s">
        <v>38</v>
      </c>
      <c r="C16" s="173" t="s">
        <v>39</v>
      </c>
      <c r="D16" s="174"/>
      <c r="E16" s="174" t="s">
        <v>40</v>
      </c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 t="s">
        <v>41</v>
      </c>
      <c r="Q16" s="174"/>
      <c r="R16" s="174"/>
      <c r="S16" s="174"/>
      <c r="T16" s="174"/>
      <c r="U16" s="193"/>
      <c r="V16" s="173" t="s">
        <v>39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 t="s">
        <v>40</v>
      </c>
      <c r="AL16" s="174"/>
      <c r="AM16" s="174"/>
      <c r="AN16" s="174"/>
      <c r="AO16" s="174"/>
      <c r="AP16" s="174"/>
      <c r="AQ16" s="174"/>
      <c r="AR16" s="193"/>
      <c r="AS16" s="191" t="s">
        <v>41</v>
      </c>
      <c r="AT16" s="192"/>
    </row>
    <row r="17" spans="1:46" s="8" customFormat="1" ht="12.75" customHeight="1" x14ac:dyDescent="0.2">
      <c r="A17" s="1"/>
      <c r="B17" s="132"/>
      <c r="C17" s="196" t="s">
        <v>42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95"/>
      <c r="V17" s="196" t="s">
        <v>43</v>
      </c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7"/>
      <c r="AT17" s="198"/>
    </row>
    <row r="18" spans="1:46" s="8" customFormat="1" ht="15.75" customHeight="1" thickBot="1" x14ac:dyDescent="0.25">
      <c r="A18" s="1"/>
      <c r="B18" s="133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94"/>
      <c r="V18" s="175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7"/>
      <c r="AT18" s="178"/>
    </row>
    <row r="19" spans="1:46" s="8" customFormat="1" ht="12" customHeight="1" x14ac:dyDescent="0.2">
      <c r="A19" s="2"/>
      <c r="B19" s="122" t="s">
        <v>44</v>
      </c>
      <c r="C19" s="136" t="s">
        <v>45</v>
      </c>
      <c r="D19" s="209" t="s">
        <v>46</v>
      </c>
      <c r="E19" s="140" t="s">
        <v>47</v>
      </c>
      <c r="F19" s="140" t="s">
        <v>48</v>
      </c>
      <c r="G19" s="140" t="s">
        <v>49</v>
      </c>
      <c r="H19" s="17" t="s">
        <v>50</v>
      </c>
      <c r="I19" s="18">
        <v>1</v>
      </c>
      <c r="J19" s="18">
        <v>2</v>
      </c>
      <c r="K19" s="18">
        <v>3</v>
      </c>
      <c r="L19" s="18">
        <v>4</v>
      </c>
      <c r="M19" s="18">
        <v>5</v>
      </c>
      <c r="N19" s="18">
        <v>6</v>
      </c>
      <c r="O19" s="18">
        <v>7</v>
      </c>
      <c r="P19" s="18">
        <v>8</v>
      </c>
      <c r="Q19" s="18">
        <v>9</v>
      </c>
      <c r="R19" s="18">
        <v>10</v>
      </c>
      <c r="S19" s="18">
        <v>11</v>
      </c>
      <c r="T19" s="18">
        <v>12</v>
      </c>
      <c r="U19" s="18">
        <v>13</v>
      </c>
      <c r="V19" s="18">
        <v>14</v>
      </c>
      <c r="W19" s="18">
        <v>15</v>
      </c>
      <c r="X19" s="18">
        <v>16</v>
      </c>
      <c r="Y19" s="18">
        <v>17</v>
      </c>
      <c r="Z19" s="18">
        <v>18</v>
      </c>
      <c r="AA19" s="18">
        <v>19</v>
      </c>
      <c r="AB19" s="18">
        <v>20</v>
      </c>
      <c r="AC19" s="18">
        <v>21</v>
      </c>
      <c r="AD19" s="18">
        <v>22</v>
      </c>
      <c r="AE19" s="18">
        <v>23</v>
      </c>
      <c r="AF19" s="18">
        <v>24</v>
      </c>
      <c r="AG19" s="18">
        <v>25</v>
      </c>
      <c r="AH19" s="18">
        <v>26</v>
      </c>
      <c r="AI19" s="18">
        <v>27</v>
      </c>
      <c r="AJ19" s="18">
        <v>28</v>
      </c>
      <c r="AK19" s="18">
        <v>29</v>
      </c>
      <c r="AL19" s="18">
        <v>30</v>
      </c>
      <c r="AM19" s="18">
        <v>31</v>
      </c>
      <c r="AN19" s="140" t="s">
        <v>51</v>
      </c>
      <c r="AO19" s="142" t="s">
        <v>52</v>
      </c>
      <c r="AP19" s="140" t="s">
        <v>53</v>
      </c>
      <c r="AQ19" s="140" t="s">
        <v>54</v>
      </c>
      <c r="AR19" s="142" t="s">
        <v>55</v>
      </c>
      <c r="AS19" s="144" t="s">
        <v>56</v>
      </c>
      <c r="AT19" s="138" t="s">
        <v>57</v>
      </c>
    </row>
    <row r="20" spans="1:46" s="8" customFormat="1" ht="12" customHeight="1" x14ac:dyDescent="0.2">
      <c r="A20" s="3"/>
      <c r="B20" s="123"/>
      <c r="C20" s="137"/>
      <c r="D20" s="210"/>
      <c r="E20" s="141"/>
      <c r="F20" s="141"/>
      <c r="G20" s="141"/>
      <c r="H20" s="19" t="s">
        <v>58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41"/>
      <c r="AO20" s="143"/>
      <c r="AP20" s="141"/>
      <c r="AQ20" s="141"/>
      <c r="AR20" s="143"/>
      <c r="AS20" s="145"/>
      <c r="AT20" s="139"/>
    </row>
    <row r="21" spans="1:46" s="8" customFormat="1" x14ac:dyDescent="0.2">
      <c r="A21" s="3"/>
      <c r="B21" s="12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  <c r="AO21" s="23"/>
      <c r="AP21" s="20"/>
      <c r="AQ21" s="22"/>
      <c r="AR21" s="24"/>
      <c r="AS21" s="25"/>
      <c r="AT21" s="26"/>
    </row>
    <row r="22" spans="1:46" s="8" customFormat="1" x14ac:dyDescent="0.2">
      <c r="A22" s="3"/>
      <c r="B22" s="123"/>
      <c r="C22" s="42" t="s">
        <v>59</v>
      </c>
      <c r="D22" s="43"/>
      <c r="E22" s="44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9"/>
      <c r="AQ22" s="49"/>
      <c r="AR22" s="50"/>
      <c r="AS22" s="51"/>
      <c r="AT22" s="52"/>
    </row>
    <row r="23" spans="1:46" s="8" customFormat="1" x14ac:dyDescent="0.2">
      <c r="A23" s="3"/>
      <c r="B23" s="123"/>
      <c r="C23" s="53" t="s">
        <v>60</v>
      </c>
      <c r="D23" s="54" t="s">
        <v>61</v>
      </c>
      <c r="E23" s="55" t="s">
        <v>62</v>
      </c>
      <c r="F23" s="56">
        <v>0.35416666666666669</v>
      </c>
      <c r="G23" s="55" t="s">
        <v>63</v>
      </c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2">
        <v>14</v>
      </c>
      <c r="AO23" s="95">
        <v>2838</v>
      </c>
      <c r="AP23" s="96">
        <v>0.5</v>
      </c>
      <c r="AQ23" s="96">
        <v>0.375</v>
      </c>
      <c r="AR23" s="97">
        <f>(AO23*AN23)*AQ23</f>
        <v>14899.5</v>
      </c>
      <c r="AS23" s="94"/>
      <c r="AT23" s="102">
        <f t="shared" ref="AT23:AT32" si="0">AR23-AS23*AR23</f>
        <v>14899.5</v>
      </c>
    </row>
    <row r="24" spans="1:46" s="8" customFormat="1" x14ac:dyDescent="0.2">
      <c r="A24" s="3"/>
      <c r="B24" s="123"/>
      <c r="C24" s="53" t="s">
        <v>64</v>
      </c>
      <c r="D24" s="54" t="s">
        <v>61</v>
      </c>
      <c r="E24" s="55" t="s">
        <v>65</v>
      </c>
      <c r="F24" s="56">
        <v>0.41666666666666669</v>
      </c>
      <c r="G24" s="55" t="s">
        <v>66</v>
      </c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2">
        <v>14</v>
      </c>
      <c r="AO24" s="98">
        <v>2627</v>
      </c>
      <c r="AP24" s="96">
        <v>0.5</v>
      </c>
      <c r="AQ24" s="96">
        <v>0.375</v>
      </c>
      <c r="AR24" s="97">
        <f t="shared" ref="AR24:AR29" si="1">(AO24*AN24)*AQ24</f>
        <v>13791.75</v>
      </c>
      <c r="AS24" s="94"/>
      <c r="AT24" s="102">
        <f t="shared" si="0"/>
        <v>13791.75</v>
      </c>
    </row>
    <row r="25" spans="1:46" s="8" customFormat="1" x14ac:dyDescent="0.2">
      <c r="A25" s="3"/>
      <c r="B25" s="123"/>
      <c r="C25" s="53" t="s">
        <v>67</v>
      </c>
      <c r="D25" s="54" t="s">
        <v>61</v>
      </c>
      <c r="E25" s="55" t="s">
        <v>68</v>
      </c>
      <c r="F25" s="56">
        <v>0.58333333333333337</v>
      </c>
      <c r="G25" s="55" t="s">
        <v>63</v>
      </c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2">
        <v>16</v>
      </c>
      <c r="AO25" s="95">
        <v>2300</v>
      </c>
      <c r="AP25" s="96">
        <v>0.65</v>
      </c>
      <c r="AQ25" s="96">
        <v>0.375</v>
      </c>
      <c r="AR25" s="97">
        <f t="shared" si="1"/>
        <v>13800</v>
      </c>
      <c r="AS25" s="94"/>
      <c r="AT25" s="102">
        <f>AR25-AS25*AR25</f>
        <v>13800</v>
      </c>
    </row>
    <row r="26" spans="1:46" s="8" customFormat="1" x14ac:dyDescent="0.2">
      <c r="A26" s="3"/>
      <c r="B26" s="123"/>
      <c r="C26" s="53" t="s">
        <v>69</v>
      </c>
      <c r="D26" s="54" t="s">
        <v>61</v>
      </c>
      <c r="E26" s="55" t="s">
        <v>70</v>
      </c>
      <c r="F26" s="56">
        <v>0.63541666666666663</v>
      </c>
      <c r="G26" s="55" t="s">
        <v>71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2">
        <v>14</v>
      </c>
      <c r="AO26" s="95">
        <v>3388</v>
      </c>
      <c r="AP26" s="96">
        <v>0.5</v>
      </c>
      <c r="AQ26" s="96">
        <v>0.375</v>
      </c>
      <c r="AR26" s="97">
        <f t="shared" si="1"/>
        <v>17787</v>
      </c>
      <c r="AS26" s="94"/>
      <c r="AT26" s="102">
        <f t="shared" si="0"/>
        <v>17787</v>
      </c>
    </row>
    <row r="27" spans="1:46" s="8" customFormat="1" x14ac:dyDescent="0.2">
      <c r="A27" s="3"/>
      <c r="B27" s="123"/>
      <c r="C27" s="53" t="s">
        <v>72</v>
      </c>
      <c r="D27" s="54" t="s">
        <v>61</v>
      </c>
      <c r="E27" s="55" t="s">
        <v>73</v>
      </c>
      <c r="F27" s="56">
        <v>0.75</v>
      </c>
      <c r="G27" s="55" t="s">
        <v>63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2">
        <v>16</v>
      </c>
      <c r="AO27" s="95">
        <v>2900</v>
      </c>
      <c r="AP27" s="99">
        <v>0.65</v>
      </c>
      <c r="AQ27" s="96">
        <v>0.375</v>
      </c>
      <c r="AR27" s="97">
        <f t="shared" si="1"/>
        <v>17400</v>
      </c>
      <c r="AS27" s="94"/>
      <c r="AT27" s="102">
        <f t="shared" si="0"/>
        <v>17400</v>
      </c>
    </row>
    <row r="28" spans="1:46" s="8" customFormat="1" x14ac:dyDescent="0.2">
      <c r="A28" s="3"/>
      <c r="B28" s="123"/>
      <c r="C28" s="53" t="s">
        <v>74</v>
      </c>
      <c r="D28" s="54" t="s">
        <v>61</v>
      </c>
      <c r="E28" s="55" t="s">
        <v>75</v>
      </c>
      <c r="F28" s="56">
        <v>0.79861111111111116</v>
      </c>
      <c r="G28" s="55" t="s">
        <v>63</v>
      </c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92">
        <v>8</v>
      </c>
      <c r="AO28" s="95">
        <v>4407</v>
      </c>
      <c r="AP28" s="96">
        <v>0.65</v>
      </c>
      <c r="AQ28" s="96">
        <v>0.375</v>
      </c>
      <c r="AR28" s="97">
        <f t="shared" si="1"/>
        <v>13221</v>
      </c>
      <c r="AS28" s="94"/>
      <c r="AT28" s="102">
        <f t="shared" si="0"/>
        <v>13221</v>
      </c>
    </row>
    <row r="29" spans="1:46" s="8" customFormat="1" x14ac:dyDescent="0.2">
      <c r="A29" s="3"/>
      <c r="B29" s="123"/>
      <c r="C29" s="53" t="s">
        <v>76</v>
      </c>
      <c r="D29" s="54" t="s">
        <v>77</v>
      </c>
      <c r="E29" s="55" t="s">
        <v>78</v>
      </c>
      <c r="F29" s="56">
        <v>0.82638888888888884</v>
      </c>
      <c r="G29" s="55" t="s">
        <v>63</v>
      </c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92">
        <v>6</v>
      </c>
      <c r="AO29" s="95">
        <v>8331</v>
      </c>
      <c r="AP29" s="96">
        <v>0.65</v>
      </c>
      <c r="AQ29" s="96">
        <v>0.375</v>
      </c>
      <c r="AR29" s="97">
        <f t="shared" si="1"/>
        <v>18744.75</v>
      </c>
      <c r="AS29" s="94"/>
      <c r="AT29" s="102">
        <f t="shared" si="0"/>
        <v>18744.75</v>
      </c>
    </row>
    <row r="30" spans="1:46" s="8" customFormat="1" x14ac:dyDescent="0.2">
      <c r="A30" s="3"/>
      <c r="B30" s="123"/>
      <c r="C30" s="53" t="s">
        <v>79</v>
      </c>
      <c r="D30" s="54" t="s">
        <v>80</v>
      </c>
      <c r="E30" s="55" t="s">
        <v>81</v>
      </c>
      <c r="F30" s="56">
        <v>0.3125</v>
      </c>
      <c r="G30" s="55" t="s">
        <v>63</v>
      </c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92">
        <v>4</v>
      </c>
      <c r="AO30" s="95">
        <v>2567</v>
      </c>
      <c r="AP30" s="96">
        <v>0.5</v>
      </c>
      <c r="AQ30" s="96">
        <v>0.375</v>
      </c>
      <c r="AR30" s="97">
        <f>(AO30*AN30)*AQ30</f>
        <v>3850.5</v>
      </c>
      <c r="AS30" s="94"/>
      <c r="AT30" s="102">
        <f t="shared" si="0"/>
        <v>3850.5</v>
      </c>
    </row>
    <row r="31" spans="1:46" s="8" customFormat="1" x14ac:dyDescent="0.2">
      <c r="A31" s="3"/>
      <c r="B31" s="123"/>
      <c r="C31" s="53" t="s">
        <v>82</v>
      </c>
      <c r="D31" s="54" t="s">
        <v>83</v>
      </c>
      <c r="E31" s="55" t="s">
        <v>84</v>
      </c>
      <c r="F31" s="56">
        <v>0.55208333333333337</v>
      </c>
      <c r="G31" s="55" t="s">
        <v>85</v>
      </c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92">
        <v>4</v>
      </c>
      <c r="AO31" s="95">
        <v>2627</v>
      </c>
      <c r="AP31" s="96">
        <v>0.65</v>
      </c>
      <c r="AQ31" s="96">
        <v>0.375</v>
      </c>
      <c r="AR31" s="97">
        <f t="shared" ref="AR31:AR32" si="2">(AO31*AN31)*AQ31</f>
        <v>3940.5</v>
      </c>
      <c r="AS31" s="94"/>
      <c r="AT31" s="102">
        <f t="shared" si="0"/>
        <v>3940.5</v>
      </c>
    </row>
    <row r="32" spans="1:46" s="8" customFormat="1" x14ac:dyDescent="0.2">
      <c r="A32" s="3"/>
      <c r="B32" s="123"/>
      <c r="C32" s="53" t="s">
        <v>86</v>
      </c>
      <c r="D32" s="54" t="s">
        <v>83</v>
      </c>
      <c r="E32" s="55" t="s">
        <v>87</v>
      </c>
      <c r="F32" s="56">
        <v>0.66666666666666663</v>
      </c>
      <c r="G32" s="55" t="s">
        <v>88</v>
      </c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92">
        <v>2</v>
      </c>
      <c r="AO32" s="95">
        <v>7899</v>
      </c>
      <c r="AP32" s="96">
        <v>0.65</v>
      </c>
      <c r="AQ32" s="96">
        <v>0.375</v>
      </c>
      <c r="AR32" s="97">
        <f t="shared" si="2"/>
        <v>5924.25</v>
      </c>
      <c r="AS32" s="94"/>
      <c r="AT32" s="102">
        <f t="shared" si="0"/>
        <v>5924.25</v>
      </c>
    </row>
    <row r="33" spans="1:46" s="8" customFormat="1" x14ac:dyDescent="0.2">
      <c r="A33" s="3"/>
      <c r="B33" s="123"/>
      <c r="C33" s="53" t="s">
        <v>89</v>
      </c>
      <c r="D33" s="54" t="s">
        <v>83</v>
      </c>
      <c r="E33" s="55" t="s">
        <v>90</v>
      </c>
      <c r="F33" s="56">
        <v>0.82291666666666663</v>
      </c>
      <c r="G33" s="55" t="s">
        <v>63</v>
      </c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92">
        <v>2</v>
      </c>
      <c r="AO33" s="95">
        <v>8622</v>
      </c>
      <c r="AP33" s="96">
        <v>0.65</v>
      </c>
      <c r="AQ33" s="96">
        <v>0.375</v>
      </c>
      <c r="AR33" s="97">
        <f t="shared" ref="AR33" si="3">(AO33*AN33)*AQ33</f>
        <v>6466.5</v>
      </c>
      <c r="AS33" s="94"/>
      <c r="AT33" s="102">
        <f t="shared" ref="AT33" si="4">AR33-AS33*AR33</f>
        <v>6466.5</v>
      </c>
    </row>
    <row r="34" spans="1:46" s="8" customFormat="1" x14ac:dyDescent="0.2">
      <c r="A34" s="3"/>
      <c r="B34" s="123"/>
      <c r="C34" s="53"/>
      <c r="D34" s="64"/>
      <c r="E34" s="65"/>
      <c r="F34" s="66"/>
      <c r="G34" s="65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92"/>
      <c r="AO34" s="95"/>
      <c r="AP34" s="96"/>
      <c r="AQ34" s="96"/>
      <c r="AR34" s="97"/>
      <c r="AS34" s="62"/>
      <c r="AT34" s="102"/>
    </row>
    <row r="35" spans="1:46" s="8" customFormat="1" x14ac:dyDescent="0.2">
      <c r="A35" s="3"/>
      <c r="B35" s="123"/>
      <c r="C35" s="67" t="s">
        <v>91</v>
      </c>
      <c r="D35" s="68"/>
      <c r="E35" s="69"/>
      <c r="F35" s="70"/>
      <c r="G35" s="69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93"/>
      <c r="AO35" s="100"/>
      <c r="AP35" s="49"/>
      <c r="AQ35" s="49"/>
      <c r="AR35" s="101"/>
      <c r="AS35" s="73"/>
      <c r="AT35" s="103"/>
    </row>
    <row r="36" spans="1:46" s="8" customFormat="1" x14ac:dyDescent="0.2">
      <c r="A36" s="3"/>
      <c r="B36" s="123"/>
      <c r="C36" s="53" t="s">
        <v>60</v>
      </c>
      <c r="D36" s="54" t="s">
        <v>61</v>
      </c>
      <c r="E36" s="55" t="s">
        <v>62</v>
      </c>
      <c r="F36" s="56">
        <v>0.35416666666666669</v>
      </c>
      <c r="G36" s="55" t="s">
        <v>63</v>
      </c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92">
        <v>5</v>
      </c>
      <c r="AO36" s="95">
        <v>2838</v>
      </c>
      <c r="AP36" s="96">
        <v>0.5</v>
      </c>
      <c r="AQ36" s="96">
        <v>1</v>
      </c>
      <c r="AR36" s="97">
        <f>(AO36*AN36)*AQ36</f>
        <v>14190</v>
      </c>
      <c r="AS36" s="94"/>
      <c r="AT36" s="102">
        <f t="shared" ref="AT36:AT42" si="5">AR36-AS36*AR36</f>
        <v>14190</v>
      </c>
    </row>
    <row r="37" spans="1:46" s="8" customFormat="1" x14ac:dyDescent="0.2">
      <c r="A37" s="3"/>
      <c r="B37" s="123"/>
      <c r="C37" s="53" t="s">
        <v>64</v>
      </c>
      <c r="D37" s="54" t="s">
        <v>61</v>
      </c>
      <c r="E37" s="55" t="s">
        <v>65</v>
      </c>
      <c r="F37" s="56">
        <v>0.41666666666666669</v>
      </c>
      <c r="G37" s="55" t="s">
        <v>66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92">
        <v>5</v>
      </c>
      <c r="AO37" s="98">
        <v>2627</v>
      </c>
      <c r="AP37" s="96">
        <v>0.5</v>
      </c>
      <c r="AQ37" s="96">
        <v>1</v>
      </c>
      <c r="AR37" s="97">
        <f t="shared" ref="AR37:AR45" si="6">(AO37*AN37)*AQ37</f>
        <v>13135</v>
      </c>
      <c r="AS37" s="94"/>
      <c r="AT37" s="102">
        <f t="shared" si="5"/>
        <v>13135</v>
      </c>
    </row>
    <row r="38" spans="1:46" s="8" customFormat="1" x14ac:dyDescent="0.2">
      <c r="A38" s="3"/>
      <c r="B38" s="123"/>
      <c r="C38" s="53" t="s">
        <v>67</v>
      </c>
      <c r="D38" s="54" t="s">
        <v>61</v>
      </c>
      <c r="E38" s="55" t="s">
        <v>68</v>
      </c>
      <c r="F38" s="56">
        <v>0.58333333333333337</v>
      </c>
      <c r="G38" s="55" t="s">
        <v>63</v>
      </c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92">
        <v>5</v>
      </c>
      <c r="AO38" s="95">
        <v>2300</v>
      </c>
      <c r="AP38" s="96">
        <v>0.65</v>
      </c>
      <c r="AQ38" s="96">
        <v>1</v>
      </c>
      <c r="AR38" s="97">
        <f t="shared" si="6"/>
        <v>11500</v>
      </c>
      <c r="AS38" s="94"/>
      <c r="AT38" s="102">
        <f t="shared" si="5"/>
        <v>11500</v>
      </c>
    </row>
    <row r="39" spans="1:46" s="8" customFormat="1" x14ac:dyDescent="0.2">
      <c r="A39" s="3"/>
      <c r="B39" s="123"/>
      <c r="C39" s="53" t="s">
        <v>92</v>
      </c>
      <c r="D39" s="54" t="s">
        <v>61</v>
      </c>
      <c r="E39" s="55" t="s">
        <v>70</v>
      </c>
      <c r="F39" s="56">
        <v>0.63541666666666663</v>
      </c>
      <c r="G39" s="55" t="s">
        <v>71</v>
      </c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92">
        <v>6</v>
      </c>
      <c r="AO39" s="95">
        <v>3388</v>
      </c>
      <c r="AP39" s="96">
        <v>0.5</v>
      </c>
      <c r="AQ39" s="96">
        <v>1</v>
      </c>
      <c r="AR39" s="97">
        <f t="shared" si="6"/>
        <v>20328</v>
      </c>
      <c r="AS39" s="94"/>
      <c r="AT39" s="102">
        <f t="shared" si="5"/>
        <v>20328</v>
      </c>
    </row>
    <row r="40" spans="1:46" s="8" customFormat="1" x14ac:dyDescent="0.2">
      <c r="A40" s="3"/>
      <c r="B40" s="123"/>
      <c r="C40" s="53" t="s">
        <v>72</v>
      </c>
      <c r="D40" s="54" t="s">
        <v>61</v>
      </c>
      <c r="E40" s="55" t="s">
        <v>73</v>
      </c>
      <c r="F40" s="56">
        <v>0.75</v>
      </c>
      <c r="G40" s="55" t="s">
        <v>63</v>
      </c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92">
        <v>6</v>
      </c>
      <c r="AO40" s="95">
        <v>2900</v>
      </c>
      <c r="AP40" s="99">
        <v>0.65</v>
      </c>
      <c r="AQ40" s="96">
        <v>1</v>
      </c>
      <c r="AR40" s="97">
        <f t="shared" si="6"/>
        <v>17400</v>
      </c>
      <c r="AS40" s="94"/>
      <c r="AT40" s="102">
        <f t="shared" si="5"/>
        <v>17400</v>
      </c>
    </row>
    <row r="41" spans="1:46" s="8" customFormat="1" x14ac:dyDescent="0.2">
      <c r="A41" s="3"/>
      <c r="B41" s="123"/>
      <c r="C41" s="53" t="s">
        <v>74</v>
      </c>
      <c r="D41" s="54" t="s">
        <v>61</v>
      </c>
      <c r="E41" s="55" t="s">
        <v>75</v>
      </c>
      <c r="F41" s="56">
        <v>0.79861111111111116</v>
      </c>
      <c r="G41" s="55" t="s">
        <v>63</v>
      </c>
      <c r="H41" s="57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92">
        <v>6</v>
      </c>
      <c r="AO41" s="95">
        <v>4407</v>
      </c>
      <c r="AP41" s="96">
        <v>0.65</v>
      </c>
      <c r="AQ41" s="96">
        <v>1</v>
      </c>
      <c r="AR41" s="97">
        <f t="shared" si="6"/>
        <v>26442</v>
      </c>
      <c r="AS41" s="94"/>
      <c r="AT41" s="102">
        <f t="shared" si="5"/>
        <v>26442</v>
      </c>
    </row>
    <row r="42" spans="1:46" s="8" customFormat="1" x14ac:dyDescent="0.2">
      <c r="A42" s="3"/>
      <c r="B42" s="123"/>
      <c r="C42" s="53" t="s">
        <v>76</v>
      </c>
      <c r="D42" s="54" t="s">
        <v>77</v>
      </c>
      <c r="E42" s="55" t="s">
        <v>78</v>
      </c>
      <c r="F42" s="56">
        <v>0.82638888888888884</v>
      </c>
      <c r="G42" s="55" t="s">
        <v>63</v>
      </c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2">
        <v>6</v>
      </c>
      <c r="AO42" s="95">
        <v>8331</v>
      </c>
      <c r="AP42" s="96">
        <v>0.65</v>
      </c>
      <c r="AQ42" s="96">
        <v>1</v>
      </c>
      <c r="AR42" s="97">
        <f t="shared" si="6"/>
        <v>49986</v>
      </c>
      <c r="AS42" s="94"/>
      <c r="AT42" s="102">
        <f t="shared" si="5"/>
        <v>49986</v>
      </c>
    </row>
    <row r="43" spans="1:46" s="8" customFormat="1" x14ac:dyDescent="0.2">
      <c r="A43" s="3"/>
      <c r="B43" s="123"/>
      <c r="C43" s="53" t="s">
        <v>82</v>
      </c>
      <c r="D43" s="54" t="s">
        <v>83</v>
      </c>
      <c r="E43" s="55" t="s">
        <v>84</v>
      </c>
      <c r="F43" s="56">
        <v>0.55208333333333337</v>
      </c>
      <c r="G43" s="55" t="s">
        <v>85</v>
      </c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92">
        <v>4</v>
      </c>
      <c r="AO43" s="95">
        <v>2627</v>
      </c>
      <c r="AP43" s="96">
        <v>0.65</v>
      </c>
      <c r="AQ43" s="96">
        <v>1</v>
      </c>
      <c r="AR43" s="97">
        <f t="shared" si="6"/>
        <v>10508</v>
      </c>
      <c r="AS43" s="94"/>
      <c r="AT43" s="102">
        <f t="shared" ref="AT43:AT45" si="7">AR43-AS43*AR43</f>
        <v>10508</v>
      </c>
    </row>
    <row r="44" spans="1:46" s="8" customFormat="1" x14ac:dyDescent="0.2">
      <c r="A44" s="3"/>
      <c r="B44" s="123"/>
      <c r="C44" s="53" t="s">
        <v>86</v>
      </c>
      <c r="D44" s="54" t="s">
        <v>83</v>
      </c>
      <c r="E44" s="55" t="s">
        <v>87</v>
      </c>
      <c r="F44" s="56">
        <v>0.66666666666666663</v>
      </c>
      <c r="G44" s="55" t="s">
        <v>88</v>
      </c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92">
        <v>4</v>
      </c>
      <c r="AO44" s="95">
        <v>7899</v>
      </c>
      <c r="AP44" s="96">
        <v>0.65</v>
      </c>
      <c r="AQ44" s="96">
        <v>1</v>
      </c>
      <c r="AR44" s="97">
        <f t="shared" si="6"/>
        <v>31596</v>
      </c>
      <c r="AS44" s="94"/>
      <c r="AT44" s="102">
        <f t="shared" si="7"/>
        <v>31596</v>
      </c>
    </row>
    <row r="45" spans="1:46" s="8" customFormat="1" x14ac:dyDescent="0.2">
      <c r="A45" s="3"/>
      <c r="B45" s="123"/>
      <c r="C45" s="53" t="s">
        <v>89</v>
      </c>
      <c r="D45" s="54" t="s">
        <v>83</v>
      </c>
      <c r="E45" s="55" t="s">
        <v>90</v>
      </c>
      <c r="F45" s="56">
        <v>0.82291666666666663</v>
      </c>
      <c r="G45" s="55" t="s">
        <v>63</v>
      </c>
      <c r="H45" s="57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92">
        <v>3</v>
      </c>
      <c r="AO45" s="95">
        <v>8622</v>
      </c>
      <c r="AP45" s="96">
        <v>0.65</v>
      </c>
      <c r="AQ45" s="96">
        <v>1</v>
      </c>
      <c r="AR45" s="97">
        <f t="shared" si="6"/>
        <v>25866</v>
      </c>
      <c r="AS45" s="94"/>
      <c r="AT45" s="102">
        <f t="shared" si="7"/>
        <v>25866</v>
      </c>
    </row>
    <row r="46" spans="1:46" s="8" customFormat="1" x14ac:dyDescent="0.2">
      <c r="A46" s="3"/>
      <c r="B46" s="123"/>
      <c r="C46" s="53"/>
      <c r="D46" s="54"/>
      <c r="E46" s="55"/>
      <c r="F46" s="56"/>
      <c r="G46" s="55"/>
      <c r="H46" s="57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60"/>
      <c r="AP46" s="56"/>
      <c r="AQ46" s="56"/>
      <c r="AR46" s="61"/>
      <c r="AS46" s="62"/>
      <c r="AT46" s="63"/>
    </row>
    <row r="47" spans="1:46" s="8" customFormat="1" x14ac:dyDescent="0.2">
      <c r="A47" s="3"/>
      <c r="B47" s="123"/>
      <c r="C47" s="74" t="s">
        <v>93</v>
      </c>
      <c r="D47" s="75"/>
      <c r="E47" s="76"/>
      <c r="F47" s="77"/>
      <c r="G47" s="76"/>
      <c r="H47" s="78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80"/>
      <c r="AP47" s="77"/>
      <c r="AQ47" s="77"/>
      <c r="AR47" s="81"/>
      <c r="AS47" s="82"/>
      <c r="AT47" s="83"/>
    </row>
    <row r="48" spans="1:46" s="8" customFormat="1" x14ac:dyDescent="0.2">
      <c r="A48" s="3"/>
      <c r="B48" s="123"/>
      <c r="C48" s="53" t="s">
        <v>94</v>
      </c>
      <c r="D48" s="64"/>
      <c r="E48" s="65"/>
      <c r="F48" s="66"/>
      <c r="G48" s="65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O48" s="84"/>
      <c r="AP48" s="66"/>
      <c r="AQ48" s="66"/>
      <c r="AR48" s="85"/>
      <c r="AS48" s="86"/>
      <c r="AT48" s="87"/>
    </row>
    <row r="49" spans="1:46" s="8" customFormat="1" x14ac:dyDescent="0.2">
      <c r="A49" s="3"/>
      <c r="B49" s="123"/>
      <c r="C49" s="53" t="s">
        <v>95</v>
      </c>
      <c r="D49" s="64"/>
      <c r="E49" s="65"/>
      <c r="F49" s="66"/>
      <c r="G49" s="65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  <c r="AO49" s="84"/>
      <c r="AP49" s="66"/>
      <c r="AQ49" s="66"/>
      <c r="AR49" s="85"/>
      <c r="AS49" s="86"/>
      <c r="AT49" s="87"/>
    </row>
    <row r="50" spans="1:46" s="8" customFormat="1" x14ac:dyDescent="0.2">
      <c r="A50" s="3"/>
      <c r="B50" s="123"/>
      <c r="C50" s="53" t="s">
        <v>96</v>
      </c>
      <c r="D50" s="64"/>
      <c r="E50" s="65"/>
      <c r="F50" s="66"/>
      <c r="G50" s="65"/>
      <c r="H50" s="57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84"/>
      <c r="AP50" s="66"/>
      <c r="AQ50" s="66"/>
      <c r="AR50" s="85"/>
      <c r="AS50" s="86"/>
      <c r="AT50" s="87"/>
    </row>
    <row r="51" spans="1:46" s="8" customFormat="1" x14ac:dyDescent="0.2">
      <c r="A51" s="3"/>
      <c r="B51" s="123"/>
      <c r="C51" s="53" t="s">
        <v>97</v>
      </c>
      <c r="D51" s="64"/>
      <c r="E51" s="65"/>
      <c r="F51" s="66"/>
      <c r="G51" s="65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  <c r="AO51" s="84"/>
      <c r="AP51" s="66"/>
      <c r="AQ51" s="66"/>
      <c r="AR51" s="85"/>
      <c r="AS51" s="86"/>
      <c r="AT51" s="87"/>
    </row>
    <row r="52" spans="1:46" s="8" customFormat="1" x14ac:dyDescent="0.2">
      <c r="A52" s="3"/>
      <c r="B52" s="123"/>
      <c r="C52" s="53" t="s">
        <v>98</v>
      </c>
      <c r="D52" s="64"/>
      <c r="E52" s="65"/>
      <c r="F52" s="66"/>
      <c r="G52" s="65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84"/>
      <c r="AP52" s="66"/>
      <c r="AQ52" s="66"/>
      <c r="AR52" s="85"/>
      <c r="AS52" s="86"/>
      <c r="AT52" s="87"/>
    </row>
    <row r="53" spans="1:46" s="8" customFormat="1" x14ac:dyDescent="0.2">
      <c r="A53" s="3"/>
      <c r="B53" s="123"/>
      <c r="C53" s="53" t="s">
        <v>99</v>
      </c>
      <c r="D53" s="64"/>
      <c r="E53" s="65"/>
      <c r="F53" s="66"/>
      <c r="G53" s="65"/>
      <c r="H53" s="57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84"/>
      <c r="AP53" s="66"/>
      <c r="AQ53" s="66"/>
      <c r="AR53" s="85"/>
      <c r="AS53" s="86"/>
      <c r="AT53" s="87"/>
    </row>
    <row r="54" spans="1:46" s="8" customFormat="1" x14ac:dyDescent="0.2">
      <c r="A54" s="3"/>
      <c r="B54" s="123"/>
      <c r="C54" s="53" t="s">
        <v>100</v>
      </c>
      <c r="D54" s="64"/>
      <c r="E54" s="65"/>
      <c r="F54" s="66"/>
      <c r="G54" s="65"/>
      <c r="H54" s="5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  <c r="AO54" s="84"/>
      <c r="AP54" s="66"/>
      <c r="AQ54" s="66"/>
      <c r="AR54" s="85"/>
      <c r="AS54" s="86"/>
      <c r="AT54" s="87"/>
    </row>
    <row r="55" spans="1:46" s="8" customFormat="1" x14ac:dyDescent="0.2">
      <c r="A55" s="3"/>
      <c r="B55" s="123"/>
      <c r="C55" s="53" t="s">
        <v>101</v>
      </c>
      <c r="D55" s="64"/>
      <c r="E55" s="65"/>
      <c r="F55" s="66"/>
      <c r="G55" s="65"/>
      <c r="H55" s="57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9"/>
      <c r="AO55" s="84"/>
      <c r="AP55" s="66"/>
      <c r="AQ55" s="66"/>
      <c r="AR55" s="85"/>
      <c r="AS55" s="86"/>
      <c r="AT55" s="87"/>
    </row>
    <row r="56" spans="1:46" s="8" customFormat="1" x14ac:dyDescent="0.2">
      <c r="A56" s="3"/>
      <c r="B56" s="123"/>
      <c r="C56" s="53"/>
      <c r="D56" s="64"/>
      <c r="E56" s="65"/>
      <c r="F56" s="65"/>
      <c r="G56" s="65"/>
      <c r="H56" s="8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9"/>
      <c r="AO56" s="89"/>
      <c r="AP56" s="65"/>
      <c r="AQ56" s="66"/>
      <c r="AR56" s="85"/>
      <c r="AS56" s="86"/>
      <c r="AT56" s="87"/>
    </row>
    <row r="57" spans="1:46" s="8" customFormat="1" ht="12.75" customHeight="1" x14ac:dyDescent="0.2">
      <c r="A57" s="3"/>
      <c r="B57" s="123"/>
      <c r="C57" s="90" t="s">
        <v>55</v>
      </c>
      <c r="D57" s="65"/>
      <c r="E57" s="65"/>
      <c r="F57" s="65"/>
      <c r="G57" s="65"/>
      <c r="H57" s="91">
        <f>AT57/AN57</f>
        <v>0</v>
      </c>
      <c r="I57" s="104">
        <f t="shared" ref="I57:AM57" si="8">SUM(I21:I56)</f>
        <v>0</v>
      </c>
      <c r="J57" s="104">
        <f t="shared" si="8"/>
        <v>0</v>
      </c>
      <c r="K57" s="104">
        <f t="shared" si="8"/>
        <v>0</v>
      </c>
      <c r="L57" s="104">
        <f t="shared" si="8"/>
        <v>0</v>
      </c>
      <c r="M57" s="104">
        <f t="shared" si="8"/>
        <v>0</v>
      </c>
      <c r="N57" s="104">
        <f t="shared" si="8"/>
        <v>0</v>
      </c>
      <c r="O57" s="104">
        <f t="shared" si="8"/>
        <v>0</v>
      </c>
      <c r="P57" s="104">
        <f t="shared" si="8"/>
        <v>0</v>
      </c>
      <c r="Q57" s="104">
        <f t="shared" si="8"/>
        <v>0</v>
      </c>
      <c r="R57" s="104">
        <f t="shared" si="8"/>
        <v>0</v>
      </c>
      <c r="S57" s="104">
        <f t="shared" si="8"/>
        <v>0</v>
      </c>
      <c r="T57" s="104">
        <f t="shared" si="8"/>
        <v>0</v>
      </c>
      <c r="U57" s="104">
        <f t="shared" si="8"/>
        <v>0</v>
      </c>
      <c r="V57" s="104">
        <f t="shared" si="8"/>
        <v>0</v>
      </c>
      <c r="W57" s="104">
        <f t="shared" si="8"/>
        <v>0</v>
      </c>
      <c r="X57" s="104">
        <f t="shared" si="8"/>
        <v>0</v>
      </c>
      <c r="Y57" s="104">
        <f t="shared" si="8"/>
        <v>0</v>
      </c>
      <c r="Z57" s="104">
        <f t="shared" si="8"/>
        <v>0</v>
      </c>
      <c r="AA57" s="104">
        <f t="shared" si="8"/>
        <v>0</v>
      </c>
      <c r="AB57" s="104">
        <f t="shared" si="8"/>
        <v>0</v>
      </c>
      <c r="AC57" s="104">
        <f t="shared" si="8"/>
        <v>0</v>
      </c>
      <c r="AD57" s="104">
        <f t="shared" si="8"/>
        <v>0</v>
      </c>
      <c r="AE57" s="104">
        <f t="shared" si="8"/>
        <v>0</v>
      </c>
      <c r="AF57" s="104">
        <f t="shared" si="8"/>
        <v>0</v>
      </c>
      <c r="AG57" s="104">
        <f t="shared" si="8"/>
        <v>0</v>
      </c>
      <c r="AH57" s="104">
        <f t="shared" si="8"/>
        <v>0</v>
      </c>
      <c r="AI57" s="104">
        <f t="shared" si="8"/>
        <v>0</v>
      </c>
      <c r="AJ57" s="104">
        <f t="shared" si="8"/>
        <v>0</v>
      </c>
      <c r="AK57" s="104">
        <f t="shared" si="8"/>
        <v>0</v>
      </c>
      <c r="AL57" s="104">
        <f t="shared" si="8"/>
        <v>0</v>
      </c>
      <c r="AM57" s="104">
        <f t="shared" si="8"/>
        <v>0</v>
      </c>
      <c r="AN57" s="92">
        <f>SUM(AN23:AN56)</f>
        <v>150</v>
      </c>
      <c r="AO57" s="84"/>
      <c r="AP57" s="84"/>
      <c r="AQ57" s="84"/>
      <c r="AR57" s="84"/>
      <c r="AS57" s="84"/>
      <c r="AT57" s="87"/>
    </row>
    <row r="58" spans="1:46" s="8" customFormat="1" ht="13.5" customHeight="1" thickBot="1" x14ac:dyDescent="0.25">
      <c r="A58" s="4"/>
      <c r="B58" s="124"/>
      <c r="C58" s="111" t="s">
        <v>102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</row>
    <row r="59" spans="1:46" s="8" customFormat="1" ht="3" customHeight="1" thickBot="1" x14ac:dyDescent="0.25">
      <c r="A59" s="1"/>
      <c r="D59" s="27"/>
      <c r="E59" s="28"/>
      <c r="F59" s="28"/>
      <c r="G59" s="28"/>
      <c r="H59" s="27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9"/>
      <c r="AO59" s="30"/>
      <c r="AP59" s="27"/>
      <c r="AQ59" s="28"/>
      <c r="AR59" s="31"/>
      <c r="AS59" s="32"/>
      <c r="AT59" s="33"/>
    </row>
    <row r="60" spans="1:46" s="8" customFormat="1" ht="16.5" customHeight="1" thickBot="1" x14ac:dyDescent="0.25">
      <c r="A60" s="1"/>
      <c r="B60" s="131" t="s">
        <v>103</v>
      </c>
      <c r="C60" s="224" t="s">
        <v>104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6"/>
      <c r="V60" s="158" t="s">
        <v>105</v>
      </c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60"/>
      <c r="AR60" s="171" t="s">
        <v>106</v>
      </c>
      <c r="AS60" s="172"/>
      <c r="AT60" s="34">
        <f>SUM(AR22:AR56)</f>
        <v>350776.75</v>
      </c>
    </row>
    <row r="61" spans="1:46" s="8" customFormat="1" x14ac:dyDescent="0.2">
      <c r="A61" s="1"/>
      <c r="B61" s="132"/>
      <c r="C61" s="105"/>
      <c r="D61" s="107"/>
      <c r="E61" s="105"/>
      <c r="F61" s="106"/>
      <c r="G61" s="106"/>
      <c r="H61" s="106"/>
      <c r="I61" s="106"/>
      <c r="J61" s="107"/>
      <c r="K61" s="105"/>
      <c r="L61" s="106"/>
      <c r="M61" s="106"/>
      <c r="N61" s="106"/>
      <c r="O61" s="106"/>
      <c r="P61" s="106"/>
      <c r="Q61" s="106"/>
      <c r="R61" s="106"/>
      <c r="S61" s="106"/>
      <c r="T61" s="106"/>
      <c r="U61" s="107"/>
      <c r="V61" s="163" t="s">
        <v>107</v>
      </c>
      <c r="W61" s="164"/>
      <c r="X61" s="164"/>
      <c r="Y61" s="164"/>
      <c r="Z61" s="164"/>
      <c r="AA61" s="165"/>
      <c r="AB61" s="163" t="s">
        <v>108</v>
      </c>
      <c r="AC61" s="169"/>
      <c r="AD61" s="169"/>
      <c r="AE61" s="169"/>
      <c r="AF61" s="169"/>
      <c r="AG61" s="170"/>
      <c r="AH61" s="163" t="s">
        <v>109</v>
      </c>
      <c r="AI61" s="169"/>
      <c r="AJ61" s="169"/>
      <c r="AK61" s="169"/>
      <c r="AL61" s="169"/>
      <c r="AM61" s="169"/>
      <c r="AN61" s="170"/>
      <c r="AO61" s="134"/>
      <c r="AP61" s="134"/>
      <c r="AQ61" s="135"/>
      <c r="AR61" s="166" t="s">
        <v>110</v>
      </c>
      <c r="AS61" s="167"/>
      <c r="AT61" s="35">
        <f>AT60-AT62</f>
        <v>0</v>
      </c>
    </row>
    <row r="62" spans="1:46" s="8" customFormat="1" x14ac:dyDescent="0.2">
      <c r="A62" s="1"/>
      <c r="B62" s="132"/>
      <c r="C62" s="108"/>
      <c r="D62" s="110"/>
      <c r="E62" s="108"/>
      <c r="F62" s="109"/>
      <c r="G62" s="109"/>
      <c r="H62" s="109"/>
      <c r="I62" s="109"/>
      <c r="J62" s="110"/>
      <c r="K62" s="108"/>
      <c r="L62" s="109"/>
      <c r="M62" s="109"/>
      <c r="N62" s="109"/>
      <c r="O62" s="109"/>
      <c r="P62" s="109"/>
      <c r="Q62" s="109"/>
      <c r="R62" s="109"/>
      <c r="S62" s="109"/>
      <c r="T62" s="109"/>
      <c r="U62" s="110"/>
      <c r="V62" s="146" t="s">
        <v>111</v>
      </c>
      <c r="W62" s="229"/>
      <c r="X62" s="229"/>
      <c r="Y62" s="229"/>
      <c r="Z62" s="156" t="s">
        <v>112</v>
      </c>
      <c r="AA62" s="157"/>
      <c r="AB62" s="146" t="s">
        <v>113</v>
      </c>
      <c r="AC62" s="147"/>
      <c r="AD62" s="147"/>
      <c r="AE62" s="147"/>
      <c r="AF62" s="156" t="s">
        <v>112</v>
      </c>
      <c r="AG62" s="157"/>
      <c r="AH62" s="146" t="s">
        <v>114</v>
      </c>
      <c r="AI62" s="147"/>
      <c r="AJ62" s="147"/>
      <c r="AK62" s="147"/>
      <c r="AL62" s="147"/>
      <c r="AM62" s="156"/>
      <c r="AN62" s="157"/>
      <c r="AO62" s="156"/>
      <c r="AP62" s="156"/>
      <c r="AQ62" s="168"/>
      <c r="AR62" s="154" t="s">
        <v>115</v>
      </c>
      <c r="AS62" s="155"/>
      <c r="AT62" s="36">
        <f>SUM(AT22:AT56)</f>
        <v>350776.75</v>
      </c>
    </row>
    <row r="63" spans="1:46" s="8" customFormat="1" x14ac:dyDescent="0.2">
      <c r="A63" s="1"/>
      <c r="B63" s="132"/>
      <c r="C63" s="108"/>
      <c r="D63" s="110"/>
      <c r="E63" s="108"/>
      <c r="F63" s="109"/>
      <c r="G63" s="109"/>
      <c r="H63" s="109"/>
      <c r="I63" s="109"/>
      <c r="J63" s="110"/>
      <c r="K63" s="108"/>
      <c r="L63" s="109"/>
      <c r="M63" s="109"/>
      <c r="N63" s="109"/>
      <c r="O63" s="109"/>
      <c r="P63" s="109"/>
      <c r="Q63" s="109"/>
      <c r="R63" s="109"/>
      <c r="S63" s="109"/>
      <c r="T63" s="109"/>
      <c r="U63" s="110"/>
      <c r="V63" s="146" t="s">
        <v>116</v>
      </c>
      <c r="W63" s="229"/>
      <c r="X63" s="229"/>
      <c r="Y63" s="229"/>
      <c r="Z63" s="156"/>
      <c r="AA63" s="157"/>
      <c r="AB63" s="146" t="s">
        <v>117</v>
      </c>
      <c r="AC63" s="147"/>
      <c r="AD63" s="147"/>
      <c r="AE63" s="147"/>
      <c r="AF63" s="156"/>
      <c r="AG63" s="157"/>
      <c r="AH63" s="146" t="s">
        <v>118</v>
      </c>
      <c r="AI63" s="147"/>
      <c r="AJ63" s="147"/>
      <c r="AK63" s="147"/>
      <c r="AL63" s="147"/>
      <c r="AM63" s="156" t="s">
        <v>112</v>
      </c>
      <c r="AN63" s="157"/>
      <c r="AO63" s="161" t="s">
        <v>119</v>
      </c>
      <c r="AP63" s="161"/>
      <c r="AQ63" s="162"/>
      <c r="AR63" s="154" t="s">
        <v>120</v>
      </c>
      <c r="AS63" s="155"/>
      <c r="AT63" s="36">
        <v>0</v>
      </c>
    </row>
    <row r="64" spans="1:46" s="8" customFormat="1" ht="12.75" thickBot="1" x14ac:dyDescent="0.25">
      <c r="A64" s="1"/>
      <c r="B64" s="133"/>
      <c r="C64" s="219" t="s">
        <v>121</v>
      </c>
      <c r="D64" s="220"/>
      <c r="E64" s="219" t="s">
        <v>122</v>
      </c>
      <c r="F64" s="221"/>
      <c r="G64" s="221"/>
      <c r="H64" s="221"/>
      <c r="I64" s="221"/>
      <c r="J64" s="220"/>
      <c r="K64" s="219" t="s">
        <v>123</v>
      </c>
      <c r="L64" s="221"/>
      <c r="M64" s="221"/>
      <c r="N64" s="221"/>
      <c r="O64" s="221"/>
      <c r="P64" s="221"/>
      <c r="Q64" s="221"/>
      <c r="R64" s="221"/>
      <c r="S64" s="221"/>
      <c r="T64" s="221"/>
      <c r="U64" s="220"/>
      <c r="V64" s="148" t="s">
        <v>124</v>
      </c>
      <c r="W64" s="227"/>
      <c r="X64" s="227"/>
      <c r="Y64" s="227"/>
      <c r="Z64" s="150"/>
      <c r="AA64" s="228"/>
      <c r="AB64" s="148" t="s">
        <v>125</v>
      </c>
      <c r="AC64" s="149"/>
      <c r="AD64" s="149"/>
      <c r="AE64" s="149"/>
      <c r="AF64" s="150"/>
      <c r="AG64" s="228"/>
      <c r="AH64" s="148" t="s">
        <v>126</v>
      </c>
      <c r="AI64" s="149"/>
      <c r="AJ64" s="149"/>
      <c r="AK64" s="149"/>
      <c r="AL64" s="149"/>
      <c r="AM64" s="150"/>
      <c r="AN64" s="228"/>
      <c r="AO64" s="150"/>
      <c r="AP64" s="150"/>
      <c r="AQ64" s="151"/>
      <c r="AR64" s="152" t="s">
        <v>118</v>
      </c>
      <c r="AS64" s="153"/>
      <c r="AT64" s="37">
        <f>AT62-AT63</f>
        <v>350776.75</v>
      </c>
    </row>
    <row r="65" spans="2:46" s="1" customFormat="1" ht="12" customHeight="1" x14ac:dyDescent="0.2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5"/>
    </row>
    <row r="66" spans="2:46" s="1" customFormat="1" ht="12.75" customHeight="1" x14ac:dyDescent="0.2"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2:46" s="1" customFormat="1" ht="12.75" customHeight="1" x14ac:dyDescent="0.2">
      <c r="B67" s="116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2:46" s="1" customFormat="1" ht="12.75" customHeight="1" x14ac:dyDescent="0.2">
      <c r="B68" s="116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2:46" s="1" customFormat="1" ht="12.75" customHeight="1" x14ac:dyDescent="0.2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8"/>
    </row>
    <row r="70" spans="2:46" s="1" customFormat="1" ht="12.75" customHeight="1" x14ac:dyDescent="0.2">
      <c r="B70" s="116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8"/>
    </row>
    <row r="71" spans="2:46" s="1" customFormat="1" ht="12.75" customHeight="1" x14ac:dyDescent="0.2">
      <c r="B71" s="116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8"/>
    </row>
    <row r="72" spans="2:46" s="1" customFormat="1" ht="12.75" customHeight="1" x14ac:dyDescent="0.2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8"/>
    </row>
    <row r="73" spans="2:46" s="1" customFormat="1" ht="12.75" customHeight="1" x14ac:dyDescent="0.2"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8"/>
    </row>
    <row r="74" spans="2:46" s="1" customFormat="1" ht="23.25" customHeight="1" thickBot="1" x14ac:dyDescent="0.25">
      <c r="B74" s="119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1"/>
    </row>
    <row r="75" spans="2:46" s="1" customFormat="1" ht="0.75" customHeight="1" x14ac:dyDescent="0.2">
      <c r="D75" s="5"/>
      <c r="E75" s="6"/>
      <c r="F75" s="6"/>
      <c r="H75" s="5"/>
      <c r="AP75" s="5"/>
      <c r="AQ75" s="6"/>
      <c r="AS75" s="7"/>
    </row>
    <row r="76" spans="2:46" s="1" customFormat="1" ht="12" hidden="1" customHeight="1" x14ac:dyDescent="0.2">
      <c r="D76" s="5"/>
      <c r="E76" s="6"/>
      <c r="F76" s="6"/>
      <c r="H76" s="5"/>
      <c r="AP76" s="5"/>
      <c r="AQ76" s="6"/>
      <c r="AS76" s="7"/>
    </row>
    <row r="77" spans="2:46" s="1" customFormat="1" ht="12" hidden="1" customHeight="1" x14ac:dyDescent="0.2">
      <c r="D77" s="5"/>
      <c r="E77" s="6"/>
      <c r="F77" s="6"/>
      <c r="H77" s="5"/>
      <c r="AP77" s="5"/>
      <c r="AQ77" s="6"/>
      <c r="AS77" s="7"/>
    </row>
    <row r="78" spans="2:46" s="1" customFormat="1" ht="12" hidden="1" customHeight="1" x14ac:dyDescent="0.2">
      <c r="D78" s="5"/>
      <c r="E78" s="6"/>
      <c r="F78" s="6"/>
      <c r="H78" s="5"/>
      <c r="AP78" s="5"/>
      <c r="AQ78" s="6"/>
      <c r="AS78" s="7"/>
    </row>
    <row r="79" spans="2:46" s="1" customFormat="1" ht="12" hidden="1" customHeight="1" x14ac:dyDescent="0.2">
      <c r="D79" s="5"/>
      <c r="E79" s="6"/>
      <c r="F79" s="6"/>
      <c r="H79" s="5"/>
      <c r="AP79" s="5"/>
      <c r="AQ79" s="6"/>
      <c r="AS79" s="7"/>
    </row>
    <row r="80" spans="2:46" s="1" customFormat="1" ht="12" hidden="1" customHeight="1" x14ac:dyDescent="0.2">
      <c r="D80" s="5"/>
      <c r="E80" s="6"/>
      <c r="F80" s="6"/>
      <c r="H80" s="5"/>
      <c r="AP80" s="5"/>
      <c r="AQ80" s="6"/>
      <c r="AS80" s="7"/>
    </row>
    <row r="81" spans="4:45" s="1" customFormat="1" ht="12" hidden="1" customHeight="1" x14ac:dyDescent="0.2">
      <c r="D81" s="5"/>
      <c r="E81" s="6"/>
      <c r="F81" s="6"/>
      <c r="H81" s="5"/>
      <c r="AP81" s="5"/>
      <c r="AQ81" s="6"/>
      <c r="AS81" s="7"/>
    </row>
    <row r="82" spans="4:45" s="1" customFormat="1" ht="12" hidden="1" customHeight="1" x14ac:dyDescent="0.2">
      <c r="D82" s="5"/>
      <c r="E82" s="6"/>
      <c r="F82" s="6"/>
      <c r="H82" s="5"/>
      <c r="AP82" s="5"/>
      <c r="AQ82" s="6"/>
      <c r="AS82" s="7"/>
    </row>
    <row r="83" spans="4:45" s="1" customFormat="1" ht="12" hidden="1" customHeight="1" x14ac:dyDescent="0.2">
      <c r="D83" s="5"/>
      <c r="E83" s="6"/>
      <c r="F83" s="6"/>
      <c r="H83" s="5"/>
      <c r="AP83" s="5"/>
      <c r="AQ83" s="6"/>
      <c r="AS83" s="7"/>
    </row>
    <row r="84" spans="4:45" s="1" customFormat="1" ht="12" hidden="1" customHeight="1" x14ac:dyDescent="0.2">
      <c r="D84" s="5"/>
      <c r="E84" s="6"/>
      <c r="F84" s="6"/>
      <c r="H84" s="5"/>
      <c r="AP84" s="5"/>
      <c r="AQ84" s="6"/>
      <c r="AS84" s="7"/>
    </row>
    <row r="85" spans="4:45" s="1" customFormat="1" ht="12" hidden="1" customHeight="1" x14ac:dyDescent="0.2">
      <c r="D85" s="5"/>
      <c r="E85" s="6"/>
      <c r="F85" s="6"/>
      <c r="H85" s="5"/>
      <c r="AP85" s="5"/>
      <c r="AQ85" s="6"/>
      <c r="AS85" s="7"/>
    </row>
    <row r="86" spans="4:45" s="1" customFormat="1" ht="12" hidden="1" customHeight="1" x14ac:dyDescent="0.2">
      <c r="D86" s="5"/>
      <c r="E86" s="6"/>
      <c r="F86" s="6"/>
      <c r="H86" s="5"/>
      <c r="AP86" s="5"/>
      <c r="AQ86" s="6"/>
      <c r="AS86" s="7"/>
    </row>
    <row r="87" spans="4:45" s="1" customFormat="1" ht="12" hidden="1" customHeight="1" x14ac:dyDescent="0.2">
      <c r="D87" s="5"/>
      <c r="E87" s="6"/>
      <c r="F87" s="6"/>
      <c r="H87" s="5"/>
      <c r="AP87" s="5"/>
      <c r="AQ87" s="6"/>
      <c r="AS87" s="7"/>
    </row>
    <row r="88" spans="4:45" s="1" customFormat="1" ht="12" hidden="1" customHeight="1" x14ac:dyDescent="0.2">
      <c r="D88" s="5"/>
      <c r="E88" s="6"/>
      <c r="F88" s="6"/>
      <c r="H88" s="5"/>
      <c r="AP88" s="5"/>
      <c r="AQ88" s="6"/>
      <c r="AS88" s="7"/>
    </row>
    <row r="89" spans="4:45" s="1" customFormat="1" ht="12" hidden="1" customHeight="1" x14ac:dyDescent="0.2">
      <c r="D89" s="5"/>
      <c r="E89" s="6"/>
      <c r="F89" s="6"/>
      <c r="H89" s="5"/>
      <c r="AP89" s="5"/>
      <c r="AQ89" s="6"/>
      <c r="AS89" s="7"/>
    </row>
    <row r="90" spans="4:45" s="1" customFormat="1" ht="12" hidden="1" customHeight="1" x14ac:dyDescent="0.2">
      <c r="D90" s="5"/>
      <c r="E90" s="6"/>
      <c r="F90" s="6"/>
      <c r="H90" s="5"/>
      <c r="AP90" s="5"/>
      <c r="AQ90" s="6"/>
      <c r="AS90" s="7"/>
    </row>
    <row r="91" spans="4:45" s="1" customFormat="1" x14ac:dyDescent="0.2">
      <c r="D91" s="5"/>
      <c r="E91" s="6"/>
      <c r="F91" s="6"/>
      <c r="H91" s="5"/>
      <c r="AP91" s="5"/>
      <c r="AQ91" s="6"/>
      <c r="AS91" s="7"/>
    </row>
    <row r="92" spans="4:45" s="1" customFormat="1" x14ac:dyDescent="0.2">
      <c r="D92" s="5"/>
      <c r="E92" s="6"/>
      <c r="F92" s="6"/>
      <c r="H92" s="5"/>
      <c r="AP92" s="5"/>
      <c r="AQ92" s="6"/>
      <c r="AS92" s="7"/>
    </row>
    <row r="93" spans="4:45" s="1" customFormat="1" x14ac:dyDescent="0.2">
      <c r="D93" s="5"/>
      <c r="E93" s="6"/>
      <c r="F93" s="6"/>
      <c r="H93" s="5"/>
      <c r="AP93" s="5"/>
      <c r="AQ93" s="6"/>
      <c r="AS93" s="7"/>
    </row>
    <row r="94" spans="4:45" s="1" customFormat="1" x14ac:dyDescent="0.2">
      <c r="D94" s="5"/>
      <c r="E94" s="6"/>
      <c r="F94" s="6"/>
      <c r="H94" s="5"/>
      <c r="AP94" s="5"/>
      <c r="AQ94" s="6"/>
      <c r="AS94" s="7"/>
    </row>
    <row r="95" spans="4:45" s="1" customFormat="1" x14ac:dyDescent="0.2">
      <c r="D95" s="5"/>
      <c r="E95" s="6"/>
      <c r="F95" s="6"/>
      <c r="H95" s="5"/>
      <c r="AP95" s="5"/>
      <c r="AQ95" s="6"/>
      <c r="AS95" s="7"/>
    </row>
    <row r="96" spans="4:45" s="1" customFormat="1" x14ac:dyDescent="0.2">
      <c r="D96" s="5"/>
      <c r="E96" s="6"/>
      <c r="F96" s="6"/>
      <c r="H96" s="5"/>
      <c r="AP96" s="5"/>
      <c r="AQ96" s="6"/>
      <c r="AS96" s="7"/>
    </row>
    <row r="97" spans="3:45" s="1" customFormat="1" x14ac:dyDescent="0.2">
      <c r="D97" s="5"/>
      <c r="E97" s="6"/>
      <c r="F97" s="6"/>
      <c r="H97" s="5"/>
      <c r="AP97" s="5"/>
      <c r="AQ97" s="6"/>
      <c r="AS97" s="7"/>
    </row>
    <row r="98" spans="3:45" s="1" customFormat="1" x14ac:dyDescent="0.2">
      <c r="D98" s="5"/>
      <c r="E98" s="6"/>
      <c r="F98" s="6"/>
      <c r="H98" s="5"/>
      <c r="AP98" s="5"/>
      <c r="AQ98" s="6"/>
      <c r="AS98" s="7"/>
    </row>
    <row r="99" spans="3:45" x14ac:dyDescent="0.2"/>
    <row r="100" spans="3:45" x14ac:dyDescent="0.2"/>
    <row r="101" spans="3:45" x14ac:dyDescent="0.2"/>
    <row r="102" spans="3:45" x14ac:dyDescent="0.2"/>
    <row r="103" spans="3:45" ht="12.75" x14ac:dyDescent="0.2">
      <c r="C103" s="230" t="s">
        <v>131</v>
      </c>
    </row>
    <row r="104" spans="3:45" x14ac:dyDescent="0.2"/>
    <row r="105" spans="3:45" x14ac:dyDescent="0.2"/>
    <row r="106" spans="3:45" x14ac:dyDescent="0.2"/>
    <row r="107" spans="3:45" x14ac:dyDescent="0.2"/>
    <row r="108" spans="3:45" x14ac:dyDescent="0.2"/>
    <row r="109" spans="3:45" x14ac:dyDescent="0.2"/>
    <row r="110" spans="3:45" x14ac:dyDescent="0.2"/>
    <row r="111" spans="3:45" x14ac:dyDescent="0.2"/>
    <row r="112" spans="3:45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</sheetData>
  <autoFilter ref="C21:AT57" xr:uid="{00000000-0009-0000-0000-000000000000}"/>
  <mergeCells count="123">
    <mergeCell ref="C64:D64"/>
    <mergeCell ref="C61:D63"/>
    <mergeCell ref="E64:J64"/>
    <mergeCell ref="E61:J63"/>
    <mergeCell ref="K64:U64"/>
    <mergeCell ref="C15:O15"/>
    <mergeCell ref="P15:AN15"/>
    <mergeCell ref="AK18:AR18"/>
    <mergeCell ref="AO15:AT15"/>
    <mergeCell ref="C60:U60"/>
    <mergeCell ref="G19:G20"/>
    <mergeCell ref="V64:Y64"/>
    <mergeCell ref="AM64:AN64"/>
    <mergeCell ref="AB64:AE64"/>
    <mergeCell ref="AF64:AG64"/>
    <mergeCell ref="AF63:AG63"/>
    <mergeCell ref="AF62:AG62"/>
    <mergeCell ref="AB62:AE62"/>
    <mergeCell ref="V62:Y62"/>
    <mergeCell ref="Z62:AA62"/>
    <mergeCell ref="Z63:AA63"/>
    <mergeCell ref="Z64:AA64"/>
    <mergeCell ref="V63:Y63"/>
    <mergeCell ref="AH63:AL63"/>
    <mergeCell ref="Y1:AN5"/>
    <mergeCell ref="AO1:BD5"/>
    <mergeCell ref="AO7:AQ7"/>
    <mergeCell ref="AO8:AQ8"/>
    <mergeCell ref="AR7:AT7"/>
    <mergeCell ref="AR8:AT8"/>
    <mergeCell ref="F19:F20"/>
    <mergeCell ref="D19:D20"/>
    <mergeCell ref="V18:AJ18"/>
    <mergeCell ref="C14:F14"/>
    <mergeCell ref="G14:I14"/>
    <mergeCell ref="C13:F13"/>
    <mergeCell ref="G13:O13"/>
    <mergeCell ref="C17:D17"/>
    <mergeCell ref="E17:O17"/>
    <mergeCell ref="E19:E20"/>
    <mergeCell ref="AP6:AT6"/>
    <mergeCell ref="J9:K9"/>
    <mergeCell ref="L9:O9"/>
    <mergeCell ref="C8:F8"/>
    <mergeCell ref="AQ19:AQ20"/>
    <mergeCell ref="AP11:AT11"/>
    <mergeCell ref="AP10:AT10"/>
    <mergeCell ref="G8:O8"/>
    <mergeCell ref="B6:B10"/>
    <mergeCell ref="C6:O6"/>
    <mergeCell ref="P6:AN6"/>
    <mergeCell ref="C7:O7"/>
    <mergeCell ref="P7:AN7"/>
    <mergeCell ref="C9:F9"/>
    <mergeCell ref="G9:I9"/>
    <mergeCell ref="B11:B15"/>
    <mergeCell ref="C11:O11"/>
    <mergeCell ref="C12:O12"/>
    <mergeCell ref="AI14:AN14"/>
    <mergeCell ref="C10:O10"/>
    <mergeCell ref="P10:AN10"/>
    <mergeCell ref="P13:AN13"/>
    <mergeCell ref="P9:AH9"/>
    <mergeCell ref="AI9:AN9"/>
    <mergeCell ref="P8:AN8"/>
    <mergeCell ref="W11:AN11"/>
    <mergeCell ref="P11:V11"/>
    <mergeCell ref="B16:B18"/>
    <mergeCell ref="C16:D16"/>
    <mergeCell ref="C18:D18"/>
    <mergeCell ref="AS18:AT18"/>
    <mergeCell ref="AP13:AT13"/>
    <mergeCell ref="AO12:AP12"/>
    <mergeCell ref="AQ12:AT12"/>
    <mergeCell ref="J14:K14"/>
    <mergeCell ref="L14:O14"/>
    <mergeCell ref="AO14:AT14"/>
    <mergeCell ref="P12:AN12"/>
    <mergeCell ref="P14:AH14"/>
    <mergeCell ref="AS16:AT16"/>
    <mergeCell ref="E16:O16"/>
    <mergeCell ref="P16:U16"/>
    <mergeCell ref="V16:AJ16"/>
    <mergeCell ref="AK16:AR16"/>
    <mergeCell ref="E18:O18"/>
    <mergeCell ref="P18:U18"/>
    <mergeCell ref="P17:U17"/>
    <mergeCell ref="V17:AJ17"/>
    <mergeCell ref="AK17:AR17"/>
    <mergeCell ref="AS17:AT17"/>
    <mergeCell ref="AO63:AQ63"/>
    <mergeCell ref="V61:AA61"/>
    <mergeCell ref="AR61:AS61"/>
    <mergeCell ref="AO62:AQ62"/>
    <mergeCell ref="AR62:AS62"/>
    <mergeCell ref="AH61:AN61"/>
    <mergeCell ref="AB61:AG61"/>
    <mergeCell ref="AR60:AS60"/>
    <mergeCell ref="AB63:AE63"/>
    <mergeCell ref="K61:U63"/>
    <mergeCell ref="C58:AT58"/>
    <mergeCell ref="B65:AT74"/>
    <mergeCell ref="B1:B5"/>
    <mergeCell ref="C1:C5"/>
    <mergeCell ref="D1:X5"/>
    <mergeCell ref="B60:B64"/>
    <mergeCell ref="AO61:AQ61"/>
    <mergeCell ref="B19:B58"/>
    <mergeCell ref="C19:C20"/>
    <mergeCell ref="AT19:AT20"/>
    <mergeCell ref="AN19:AN20"/>
    <mergeCell ref="AO19:AO20"/>
    <mergeCell ref="AP19:AP20"/>
    <mergeCell ref="AR19:AR20"/>
    <mergeCell ref="AS19:AS20"/>
    <mergeCell ref="AH62:AL62"/>
    <mergeCell ref="AH64:AL64"/>
    <mergeCell ref="AO64:AQ64"/>
    <mergeCell ref="AR64:AS64"/>
    <mergeCell ref="AR63:AS63"/>
    <mergeCell ref="AM63:AN63"/>
    <mergeCell ref="AM62:AN62"/>
    <mergeCell ref="V60:AQ60"/>
  </mergeCells>
  <phoneticPr fontId="3" type="noConversion"/>
  <printOptions horizontalCentered="1" verticalCentered="1"/>
  <pageMargins left="0.19685039370078741" right="0.19685039370078741" top="0" bottom="0" header="3.937007874015748E-2" footer="0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5CEE-5B40-447E-84CE-1A6E3E101BED}">
  <sheetPr>
    <pageSetUpPr fitToPage="1"/>
  </sheetPr>
  <dimension ref="A1:BD261"/>
  <sheetViews>
    <sheetView showGridLines="0" topLeftCell="B1" zoomScaleNormal="100" workbookViewId="0">
      <selection activeCell="B1" sqref="B1:B5"/>
    </sheetView>
  </sheetViews>
  <sheetFormatPr defaultColWidth="0" defaultRowHeight="12" customHeight="1" zeroHeight="1" x14ac:dyDescent="0.2"/>
  <cols>
    <col min="1" max="1" width="2" style="1" hidden="1" customWidth="1"/>
    <col min="2" max="2" width="2.7109375" style="38" customWidth="1"/>
    <col min="3" max="3" width="49.7109375" style="38" bestFit="1" customWidth="1"/>
    <col min="4" max="4" width="12.85546875" style="39" bestFit="1" customWidth="1"/>
    <col min="5" max="6" width="6.42578125" style="40" customWidth="1"/>
    <col min="7" max="7" width="12.28515625" style="38" customWidth="1"/>
    <col min="8" max="8" width="11.7109375" style="39" hidden="1" customWidth="1"/>
    <col min="9" max="39" width="2.7109375" style="38" hidden="1" customWidth="1"/>
    <col min="40" max="40" width="9.5703125" style="38" bestFit="1" customWidth="1"/>
    <col min="41" max="41" width="11.5703125" style="38" customWidth="1"/>
    <col min="42" max="42" width="5" style="39" customWidth="1"/>
    <col min="43" max="43" width="4.7109375" style="40" customWidth="1"/>
    <col min="44" max="44" width="11" style="38" bestFit="1" customWidth="1"/>
    <col min="45" max="45" width="8.42578125" style="41" customWidth="1"/>
    <col min="46" max="46" width="13.7109375" style="38" customWidth="1"/>
    <col min="47" max="47" width="0.140625" style="38" customWidth="1"/>
    <col min="48" max="16384" width="0" style="38" hidden="1"/>
  </cols>
  <sheetData>
    <row r="1" spans="1:56" s="8" customFormat="1" ht="3.75" customHeight="1" x14ac:dyDescent="0.2">
      <c r="A1" s="1"/>
      <c r="B1" s="122"/>
      <c r="C1" s="125"/>
      <c r="D1" s="128" t="s">
        <v>0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</row>
    <row r="2" spans="1:56" s="8" customFormat="1" ht="12.75" customHeight="1" x14ac:dyDescent="0.2">
      <c r="A2" s="1"/>
      <c r="B2" s="123"/>
      <c r="C2" s="126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</row>
    <row r="3" spans="1:56" s="8" customFormat="1" ht="12.75" customHeight="1" x14ac:dyDescent="0.2">
      <c r="A3" s="1"/>
      <c r="B3" s="123"/>
      <c r="C3" s="126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</row>
    <row r="4" spans="1:56" s="8" customFormat="1" ht="12.75" customHeight="1" x14ac:dyDescent="0.2">
      <c r="A4" s="1"/>
      <c r="B4" s="123"/>
      <c r="C4" s="126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</row>
    <row r="5" spans="1:56" s="8" customFormat="1" ht="13.5" customHeight="1" thickBot="1" x14ac:dyDescent="0.25">
      <c r="A5" s="1"/>
      <c r="B5" s="124"/>
      <c r="C5" s="127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</row>
    <row r="6" spans="1:56" s="8" customFormat="1" ht="12.75" customHeight="1" x14ac:dyDescent="0.2">
      <c r="A6" s="1"/>
      <c r="B6" s="122" t="s">
        <v>1</v>
      </c>
      <c r="C6" s="199" t="s">
        <v>127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 t="s">
        <v>3</v>
      </c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9" t="s">
        <v>4</v>
      </c>
      <c r="AP6" s="211">
        <v>46031</v>
      </c>
      <c r="AQ6" s="211"/>
      <c r="AR6" s="211"/>
      <c r="AS6" s="211"/>
      <c r="AT6" s="212"/>
    </row>
    <row r="7" spans="1:56" s="8" customFormat="1" ht="12.75" customHeight="1" x14ac:dyDescent="0.2">
      <c r="A7" s="1"/>
      <c r="B7" s="123"/>
      <c r="C7" s="200" t="s">
        <v>128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 t="s">
        <v>6</v>
      </c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181" t="s">
        <v>7</v>
      </c>
      <c r="AP7" s="182"/>
      <c r="AQ7" s="182"/>
      <c r="AR7" s="207" t="s">
        <v>8</v>
      </c>
      <c r="AS7" s="207"/>
      <c r="AT7" s="208"/>
    </row>
    <row r="8" spans="1:56" s="8" customFormat="1" ht="12.75" customHeight="1" x14ac:dyDescent="0.2">
      <c r="A8" s="1"/>
      <c r="B8" s="123"/>
      <c r="C8" s="200" t="s">
        <v>9</v>
      </c>
      <c r="D8" s="200"/>
      <c r="E8" s="200"/>
      <c r="F8" s="200"/>
      <c r="G8" s="200" t="s">
        <v>10</v>
      </c>
      <c r="H8" s="200"/>
      <c r="I8" s="200"/>
      <c r="J8" s="200"/>
      <c r="K8" s="200"/>
      <c r="L8" s="200"/>
      <c r="M8" s="200"/>
      <c r="N8" s="200"/>
      <c r="O8" s="200"/>
      <c r="P8" s="200" t="s">
        <v>11</v>
      </c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181" t="s">
        <v>12</v>
      </c>
      <c r="AP8" s="182"/>
      <c r="AQ8" s="182"/>
      <c r="AR8" s="207" t="s">
        <v>8</v>
      </c>
      <c r="AS8" s="207"/>
      <c r="AT8" s="208"/>
    </row>
    <row r="9" spans="1:56" s="8" customFormat="1" ht="12.75" customHeight="1" x14ac:dyDescent="0.2">
      <c r="A9" s="1"/>
      <c r="B9" s="123"/>
      <c r="C9" s="200" t="s">
        <v>13</v>
      </c>
      <c r="D9" s="200"/>
      <c r="E9" s="200"/>
      <c r="F9" s="200"/>
      <c r="G9" s="200" t="s">
        <v>14</v>
      </c>
      <c r="H9" s="200"/>
      <c r="I9" s="200"/>
      <c r="J9" s="213" t="s">
        <v>15</v>
      </c>
      <c r="K9" s="213"/>
      <c r="L9" s="214"/>
      <c r="M9" s="214"/>
      <c r="N9" s="214"/>
      <c r="O9" s="214"/>
      <c r="P9" s="200" t="s">
        <v>16</v>
      </c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 t="s">
        <v>17</v>
      </c>
      <c r="AJ9" s="203"/>
      <c r="AK9" s="203"/>
      <c r="AL9" s="203"/>
      <c r="AM9" s="203"/>
      <c r="AN9" s="203"/>
      <c r="AO9" s="11" t="s">
        <v>18</v>
      </c>
      <c r="AP9" s="12"/>
      <c r="AQ9" s="13"/>
      <c r="AR9" s="13"/>
      <c r="AS9" s="13"/>
      <c r="AT9" s="14"/>
    </row>
    <row r="10" spans="1:56" s="8" customFormat="1" ht="13.5" customHeight="1" thickBot="1" x14ac:dyDescent="0.25">
      <c r="A10" s="1"/>
      <c r="B10" s="124"/>
      <c r="C10" s="202" t="s">
        <v>19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 t="s">
        <v>20</v>
      </c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15" t="s">
        <v>21</v>
      </c>
      <c r="AP10" s="217" t="s">
        <v>22</v>
      </c>
      <c r="AQ10" s="217"/>
      <c r="AR10" s="217"/>
      <c r="AS10" s="217"/>
      <c r="AT10" s="218"/>
    </row>
    <row r="11" spans="1:56" s="8" customFormat="1" ht="12.75" customHeight="1" x14ac:dyDescent="0.2">
      <c r="A11" s="1"/>
      <c r="B11" s="122" t="s">
        <v>23</v>
      </c>
      <c r="C11" s="201" t="s">
        <v>24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 t="s">
        <v>25</v>
      </c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16" t="s">
        <v>26</v>
      </c>
      <c r="AP11" s="215"/>
      <c r="AQ11" s="215"/>
      <c r="AR11" s="215"/>
      <c r="AS11" s="215"/>
      <c r="AT11" s="216"/>
    </row>
    <row r="12" spans="1:56" s="8" customFormat="1" ht="12.75" customHeight="1" x14ac:dyDescent="0.2">
      <c r="A12" s="1"/>
      <c r="B12" s="123"/>
      <c r="C12" s="190" t="s">
        <v>5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 t="s">
        <v>6</v>
      </c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81" t="s">
        <v>27</v>
      </c>
      <c r="AP12" s="182"/>
      <c r="AQ12" s="183"/>
      <c r="AR12" s="183"/>
      <c r="AS12" s="183"/>
      <c r="AT12" s="184"/>
    </row>
    <row r="13" spans="1:56" s="8" customFormat="1" ht="12.75" customHeight="1" x14ac:dyDescent="0.2">
      <c r="A13" s="1"/>
      <c r="B13" s="123"/>
      <c r="C13" s="190" t="s">
        <v>28</v>
      </c>
      <c r="D13" s="190"/>
      <c r="E13" s="190"/>
      <c r="F13" s="190"/>
      <c r="G13" s="190" t="s">
        <v>29</v>
      </c>
      <c r="H13" s="190"/>
      <c r="I13" s="190"/>
      <c r="J13" s="190"/>
      <c r="K13" s="190"/>
      <c r="L13" s="190"/>
      <c r="M13" s="190"/>
      <c r="N13" s="190"/>
      <c r="O13" s="190"/>
      <c r="P13" s="190" t="s">
        <v>30</v>
      </c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0" t="s">
        <v>31</v>
      </c>
      <c r="AP13" s="179"/>
      <c r="AQ13" s="179"/>
      <c r="AR13" s="179"/>
      <c r="AS13" s="179"/>
      <c r="AT13" s="180"/>
    </row>
    <row r="14" spans="1:56" s="8" customFormat="1" ht="12.75" customHeight="1" x14ac:dyDescent="0.2">
      <c r="A14" s="1"/>
      <c r="B14" s="123"/>
      <c r="C14" s="190" t="s">
        <v>32</v>
      </c>
      <c r="D14" s="190"/>
      <c r="E14" s="190"/>
      <c r="F14" s="190"/>
      <c r="G14" s="190" t="s">
        <v>33</v>
      </c>
      <c r="H14" s="190"/>
      <c r="I14" s="190"/>
      <c r="J14" s="185"/>
      <c r="K14" s="185"/>
      <c r="L14" s="186"/>
      <c r="M14" s="186"/>
      <c r="N14" s="186"/>
      <c r="O14" s="186"/>
      <c r="P14" s="190" t="s">
        <v>34</v>
      </c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 t="s">
        <v>17</v>
      </c>
      <c r="AJ14" s="147"/>
      <c r="AK14" s="147"/>
      <c r="AL14" s="147"/>
      <c r="AM14" s="147"/>
      <c r="AN14" s="147"/>
      <c r="AO14" s="187" t="s">
        <v>35</v>
      </c>
      <c r="AP14" s="188"/>
      <c r="AQ14" s="188"/>
      <c r="AR14" s="188"/>
      <c r="AS14" s="188"/>
      <c r="AT14" s="189"/>
    </row>
    <row r="15" spans="1:56" s="8" customFormat="1" ht="12.75" customHeight="1" thickBot="1" x14ac:dyDescent="0.25">
      <c r="A15" s="1"/>
      <c r="B15" s="124"/>
      <c r="C15" s="222" t="s">
        <v>36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 t="s">
        <v>37</v>
      </c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3"/>
      <c r="AP15" s="150"/>
      <c r="AQ15" s="150"/>
      <c r="AR15" s="150"/>
      <c r="AS15" s="150"/>
      <c r="AT15" s="151"/>
    </row>
    <row r="16" spans="1:56" s="8" customFormat="1" ht="15" customHeight="1" x14ac:dyDescent="0.2">
      <c r="A16" s="1"/>
      <c r="B16" s="131" t="s">
        <v>38</v>
      </c>
      <c r="C16" s="173" t="s">
        <v>39</v>
      </c>
      <c r="D16" s="174"/>
      <c r="E16" s="174" t="s">
        <v>40</v>
      </c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 t="s">
        <v>41</v>
      </c>
      <c r="Q16" s="174"/>
      <c r="R16" s="174"/>
      <c r="S16" s="174"/>
      <c r="T16" s="174"/>
      <c r="U16" s="193"/>
      <c r="V16" s="173" t="s">
        <v>39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 t="s">
        <v>40</v>
      </c>
      <c r="AL16" s="174"/>
      <c r="AM16" s="174"/>
      <c r="AN16" s="174"/>
      <c r="AO16" s="174"/>
      <c r="AP16" s="174"/>
      <c r="AQ16" s="174"/>
      <c r="AR16" s="193"/>
      <c r="AS16" s="191" t="s">
        <v>41</v>
      </c>
      <c r="AT16" s="192"/>
    </row>
    <row r="17" spans="1:46" s="8" customFormat="1" ht="12.75" customHeight="1" x14ac:dyDescent="0.2">
      <c r="A17" s="1"/>
      <c r="B17" s="132"/>
      <c r="C17" s="196" t="s">
        <v>129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95"/>
      <c r="V17" s="196" t="s">
        <v>43</v>
      </c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7"/>
      <c r="AT17" s="198"/>
    </row>
    <row r="18" spans="1:46" s="8" customFormat="1" ht="15.75" customHeight="1" thickBot="1" x14ac:dyDescent="0.25">
      <c r="A18" s="1"/>
      <c r="B18" s="133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94"/>
      <c r="V18" s="175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7"/>
      <c r="AT18" s="178"/>
    </row>
    <row r="19" spans="1:46" s="8" customFormat="1" ht="12" customHeight="1" x14ac:dyDescent="0.2">
      <c r="A19" s="2"/>
      <c r="B19" s="122" t="s">
        <v>44</v>
      </c>
      <c r="C19" s="136" t="s">
        <v>45</v>
      </c>
      <c r="D19" s="209" t="s">
        <v>46</v>
      </c>
      <c r="E19" s="140" t="s">
        <v>47</v>
      </c>
      <c r="F19" s="140" t="s">
        <v>48</v>
      </c>
      <c r="G19" s="140" t="s">
        <v>49</v>
      </c>
      <c r="H19" s="17" t="s">
        <v>50</v>
      </c>
      <c r="I19" s="18">
        <v>1</v>
      </c>
      <c r="J19" s="18">
        <v>2</v>
      </c>
      <c r="K19" s="18">
        <v>3</v>
      </c>
      <c r="L19" s="18">
        <v>4</v>
      </c>
      <c r="M19" s="18">
        <v>5</v>
      </c>
      <c r="N19" s="18">
        <v>6</v>
      </c>
      <c r="O19" s="18">
        <v>7</v>
      </c>
      <c r="P19" s="18">
        <v>8</v>
      </c>
      <c r="Q19" s="18">
        <v>9</v>
      </c>
      <c r="R19" s="18">
        <v>10</v>
      </c>
      <c r="S19" s="18">
        <v>11</v>
      </c>
      <c r="T19" s="18">
        <v>12</v>
      </c>
      <c r="U19" s="18">
        <v>13</v>
      </c>
      <c r="V19" s="18">
        <v>14</v>
      </c>
      <c r="W19" s="18">
        <v>15</v>
      </c>
      <c r="X19" s="18">
        <v>16</v>
      </c>
      <c r="Y19" s="18">
        <v>17</v>
      </c>
      <c r="Z19" s="18">
        <v>18</v>
      </c>
      <c r="AA19" s="18">
        <v>19</v>
      </c>
      <c r="AB19" s="18">
        <v>20</v>
      </c>
      <c r="AC19" s="18">
        <v>21</v>
      </c>
      <c r="AD19" s="18">
        <v>22</v>
      </c>
      <c r="AE19" s="18">
        <v>23</v>
      </c>
      <c r="AF19" s="18">
        <v>24</v>
      </c>
      <c r="AG19" s="18">
        <v>25</v>
      </c>
      <c r="AH19" s="18">
        <v>26</v>
      </c>
      <c r="AI19" s="18">
        <v>27</v>
      </c>
      <c r="AJ19" s="18">
        <v>28</v>
      </c>
      <c r="AK19" s="18">
        <v>29</v>
      </c>
      <c r="AL19" s="18">
        <v>30</v>
      </c>
      <c r="AM19" s="18">
        <v>31</v>
      </c>
      <c r="AN19" s="140" t="s">
        <v>51</v>
      </c>
      <c r="AO19" s="142" t="s">
        <v>52</v>
      </c>
      <c r="AP19" s="140" t="s">
        <v>53</v>
      </c>
      <c r="AQ19" s="140" t="s">
        <v>54</v>
      </c>
      <c r="AR19" s="142" t="s">
        <v>55</v>
      </c>
      <c r="AS19" s="144" t="s">
        <v>56</v>
      </c>
      <c r="AT19" s="138" t="s">
        <v>57</v>
      </c>
    </row>
    <row r="20" spans="1:46" s="8" customFormat="1" ht="12" customHeight="1" x14ac:dyDescent="0.2">
      <c r="A20" s="3"/>
      <c r="B20" s="123"/>
      <c r="C20" s="137"/>
      <c r="D20" s="210"/>
      <c r="E20" s="141"/>
      <c r="F20" s="141"/>
      <c r="G20" s="141"/>
      <c r="H20" s="19" t="s">
        <v>58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41"/>
      <c r="AO20" s="143"/>
      <c r="AP20" s="141"/>
      <c r="AQ20" s="141"/>
      <c r="AR20" s="143"/>
      <c r="AS20" s="145"/>
      <c r="AT20" s="139"/>
    </row>
    <row r="21" spans="1:46" s="8" customFormat="1" x14ac:dyDescent="0.2">
      <c r="A21" s="3"/>
      <c r="B21" s="12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  <c r="AO21" s="23"/>
      <c r="AP21" s="20"/>
      <c r="AQ21" s="22"/>
      <c r="AR21" s="24"/>
      <c r="AS21" s="25"/>
      <c r="AT21" s="26"/>
    </row>
    <row r="22" spans="1:46" s="8" customFormat="1" x14ac:dyDescent="0.2">
      <c r="A22" s="3"/>
      <c r="B22" s="123"/>
      <c r="C22" s="42" t="s">
        <v>59</v>
      </c>
      <c r="D22" s="43"/>
      <c r="E22" s="44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9"/>
      <c r="AQ22" s="49"/>
      <c r="AR22" s="50"/>
      <c r="AS22" s="51"/>
      <c r="AT22" s="52"/>
    </row>
    <row r="23" spans="1:46" s="8" customFormat="1" x14ac:dyDescent="0.2">
      <c r="A23" s="3"/>
      <c r="B23" s="123"/>
      <c r="C23" s="53" t="s">
        <v>60</v>
      </c>
      <c r="D23" s="54" t="s">
        <v>61</v>
      </c>
      <c r="E23" s="55" t="s">
        <v>62</v>
      </c>
      <c r="F23" s="56">
        <v>0.35416666666666669</v>
      </c>
      <c r="G23" s="55" t="s">
        <v>63</v>
      </c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2">
        <v>14</v>
      </c>
      <c r="AO23" s="95">
        <v>2838</v>
      </c>
      <c r="AP23" s="96">
        <v>0.5</v>
      </c>
      <c r="AQ23" s="96">
        <v>0.375</v>
      </c>
      <c r="AR23" s="97">
        <f>(AO23*AN23)*AQ23</f>
        <v>14899.5</v>
      </c>
      <c r="AS23" s="94"/>
      <c r="AT23" s="102">
        <f t="shared" ref="AT23:AT33" si="0">AR23-AS23*AR23</f>
        <v>14899.5</v>
      </c>
    </row>
    <row r="24" spans="1:46" s="8" customFormat="1" x14ac:dyDescent="0.2">
      <c r="A24" s="3"/>
      <c r="B24" s="123"/>
      <c r="C24" s="53" t="s">
        <v>64</v>
      </c>
      <c r="D24" s="54" t="s">
        <v>61</v>
      </c>
      <c r="E24" s="55" t="s">
        <v>65</v>
      </c>
      <c r="F24" s="56">
        <v>0.41666666666666669</v>
      </c>
      <c r="G24" s="55" t="s">
        <v>66</v>
      </c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2">
        <v>14</v>
      </c>
      <c r="AO24" s="98">
        <v>2627</v>
      </c>
      <c r="AP24" s="96">
        <v>0.5</v>
      </c>
      <c r="AQ24" s="96">
        <v>0.375</v>
      </c>
      <c r="AR24" s="97">
        <f t="shared" ref="AR24:AR29" si="1">(AO24*AN24)*AQ24</f>
        <v>13791.75</v>
      </c>
      <c r="AS24" s="94"/>
      <c r="AT24" s="102">
        <f t="shared" si="0"/>
        <v>13791.75</v>
      </c>
    </row>
    <row r="25" spans="1:46" s="8" customFormat="1" x14ac:dyDescent="0.2">
      <c r="A25" s="3"/>
      <c r="B25" s="123"/>
      <c r="C25" s="53" t="s">
        <v>67</v>
      </c>
      <c r="D25" s="54" t="s">
        <v>61</v>
      </c>
      <c r="E25" s="55" t="s">
        <v>68</v>
      </c>
      <c r="F25" s="56">
        <v>0.58333333333333337</v>
      </c>
      <c r="G25" s="55" t="s">
        <v>63</v>
      </c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2">
        <v>16</v>
      </c>
      <c r="AO25" s="95">
        <v>2300</v>
      </c>
      <c r="AP25" s="96">
        <v>0.65</v>
      </c>
      <c r="AQ25" s="96">
        <v>0.375</v>
      </c>
      <c r="AR25" s="97">
        <f t="shared" si="1"/>
        <v>13800</v>
      </c>
      <c r="AS25" s="94"/>
      <c r="AT25" s="102">
        <f>AR25-AS25*AR25</f>
        <v>13800</v>
      </c>
    </row>
    <row r="26" spans="1:46" s="8" customFormat="1" x14ac:dyDescent="0.2">
      <c r="A26" s="3"/>
      <c r="B26" s="123"/>
      <c r="C26" s="53" t="s">
        <v>69</v>
      </c>
      <c r="D26" s="54" t="s">
        <v>61</v>
      </c>
      <c r="E26" s="55" t="s">
        <v>70</v>
      </c>
      <c r="F26" s="56">
        <v>0.63541666666666663</v>
      </c>
      <c r="G26" s="55" t="s">
        <v>71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2">
        <v>14</v>
      </c>
      <c r="AO26" s="95">
        <v>3388</v>
      </c>
      <c r="AP26" s="96">
        <v>0.5</v>
      </c>
      <c r="AQ26" s="96">
        <v>0.375</v>
      </c>
      <c r="AR26" s="97">
        <f t="shared" si="1"/>
        <v>17787</v>
      </c>
      <c r="AS26" s="94"/>
      <c r="AT26" s="102">
        <f t="shared" si="0"/>
        <v>17787</v>
      </c>
    </row>
    <row r="27" spans="1:46" s="8" customFormat="1" x14ac:dyDescent="0.2">
      <c r="A27" s="3"/>
      <c r="B27" s="123"/>
      <c r="C27" s="53" t="s">
        <v>72</v>
      </c>
      <c r="D27" s="54" t="s">
        <v>61</v>
      </c>
      <c r="E27" s="55" t="s">
        <v>73</v>
      </c>
      <c r="F27" s="56">
        <v>0.75</v>
      </c>
      <c r="G27" s="55" t="s">
        <v>63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2">
        <v>16</v>
      </c>
      <c r="AO27" s="95">
        <v>2900</v>
      </c>
      <c r="AP27" s="99">
        <v>0.65</v>
      </c>
      <c r="AQ27" s="96">
        <v>0.375</v>
      </c>
      <c r="AR27" s="97">
        <f t="shared" si="1"/>
        <v>17400</v>
      </c>
      <c r="AS27" s="94"/>
      <c r="AT27" s="102">
        <f t="shared" si="0"/>
        <v>17400</v>
      </c>
    </row>
    <row r="28" spans="1:46" s="8" customFormat="1" x14ac:dyDescent="0.2">
      <c r="A28" s="3"/>
      <c r="B28" s="123"/>
      <c r="C28" s="53" t="s">
        <v>74</v>
      </c>
      <c r="D28" s="54" t="s">
        <v>61</v>
      </c>
      <c r="E28" s="55" t="s">
        <v>75</v>
      </c>
      <c r="F28" s="56">
        <v>0.79861111111111116</v>
      </c>
      <c r="G28" s="55" t="s">
        <v>63</v>
      </c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92">
        <v>8</v>
      </c>
      <c r="AO28" s="95">
        <v>4407</v>
      </c>
      <c r="AP28" s="96">
        <v>0.65</v>
      </c>
      <c r="AQ28" s="96">
        <v>0.375</v>
      </c>
      <c r="AR28" s="97">
        <f t="shared" si="1"/>
        <v>13221</v>
      </c>
      <c r="AS28" s="94"/>
      <c r="AT28" s="102">
        <f t="shared" si="0"/>
        <v>13221</v>
      </c>
    </row>
    <row r="29" spans="1:46" s="8" customFormat="1" x14ac:dyDescent="0.2">
      <c r="A29" s="3"/>
      <c r="B29" s="123"/>
      <c r="C29" s="53" t="s">
        <v>76</v>
      </c>
      <c r="D29" s="54" t="s">
        <v>77</v>
      </c>
      <c r="E29" s="55" t="s">
        <v>78</v>
      </c>
      <c r="F29" s="56">
        <v>0.82638888888888884</v>
      </c>
      <c r="G29" s="55" t="s">
        <v>63</v>
      </c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92">
        <v>6</v>
      </c>
      <c r="AO29" s="95">
        <v>8331</v>
      </c>
      <c r="AP29" s="96">
        <v>0.65</v>
      </c>
      <c r="AQ29" s="96">
        <v>0.375</v>
      </c>
      <c r="AR29" s="97">
        <f t="shared" si="1"/>
        <v>18744.75</v>
      </c>
      <c r="AS29" s="94"/>
      <c r="AT29" s="102">
        <f t="shared" si="0"/>
        <v>18744.75</v>
      </c>
    </row>
    <row r="30" spans="1:46" s="8" customFormat="1" x14ac:dyDescent="0.2">
      <c r="A30" s="3"/>
      <c r="B30" s="123"/>
      <c r="C30" s="53" t="s">
        <v>79</v>
      </c>
      <c r="D30" s="54" t="s">
        <v>80</v>
      </c>
      <c r="E30" s="55" t="s">
        <v>81</v>
      </c>
      <c r="F30" s="56">
        <v>0.3125</v>
      </c>
      <c r="G30" s="55" t="s">
        <v>63</v>
      </c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92">
        <v>4</v>
      </c>
      <c r="AO30" s="95">
        <v>2567</v>
      </c>
      <c r="AP30" s="96">
        <v>0.5</v>
      </c>
      <c r="AQ30" s="96">
        <v>0.375</v>
      </c>
      <c r="AR30" s="97">
        <f>(AO30*AN30)*AQ30</f>
        <v>3850.5</v>
      </c>
      <c r="AS30" s="94"/>
      <c r="AT30" s="102">
        <f t="shared" si="0"/>
        <v>3850.5</v>
      </c>
    </row>
    <row r="31" spans="1:46" s="8" customFormat="1" x14ac:dyDescent="0.2">
      <c r="A31" s="3"/>
      <c r="B31" s="123"/>
      <c r="C31" s="53" t="s">
        <v>82</v>
      </c>
      <c r="D31" s="54" t="s">
        <v>83</v>
      </c>
      <c r="E31" s="55" t="s">
        <v>84</v>
      </c>
      <c r="F31" s="56">
        <v>0.55208333333333337</v>
      </c>
      <c r="G31" s="55" t="s">
        <v>85</v>
      </c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92">
        <v>4</v>
      </c>
      <c r="AO31" s="95">
        <v>2627</v>
      </c>
      <c r="AP31" s="96">
        <v>0.65</v>
      </c>
      <c r="AQ31" s="96">
        <v>0.375</v>
      </c>
      <c r="AR31" s="97">
        <f t="shared" ref="AR31:AR33" si="2">(AO31*AN31)*AQ31</f>
        <v>3940.5</v>
      </c>
      <c r="AS31" s="94"/>
      <c r="AT31" s="102">
        <f t="shared" si="0"/>
        <v>3940.5</v>
      </c>
    </row>
    <row r="32" spans="1:46" s="8" customFormat="1" x14ac:dyDescent="0.2">
      <c r="A32" s="3"/>
      <c r="B32" s="123"/>
      <c r="C32" s="53" t="s">
        <v>86</v>
      </c>
      <c r="D32" s="54" t="s">
        <v>83</v>
      </c>
      <c r="E32" s="55" t="s">
        <v>87</v>
      </c>
      <c r="F32" s="56">
        <v>0.66666666666666663</v>
      </c>
      <c r="G32" s="55" t="s">
        <v>88</v>
      </c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92">
        <v>2</v>
      </c>
      <c r="AO32" s="95">
        <v>7899</v>
      </c>
      <c r="AP32" s="96">
        <v>0.65</v>
      </c>
      <c r="AQ32" s="96">
        <v>0.375</v>
      </c>
      <c r="AR32" s="97">
        <f t="shared" si="2"/>
        <v>5924.25</v>
      </c>
      <c r="AS32" s="94"/>
      <c r="AT32" s="102">
        <f t="shared" si="0"/>
        <v>5924.25</v>
      </c>
    </row>
    <row r="33" spans="1:46" s="8" customFormat="1" x14ac:dyDescent="0.2">
      <c r="A33" s="3"/>
      <c r="B33" s="123"/>
      <c r="C33" s="53" t="s">
        <v>89</v>
      </c>
      <c r="D33" s="54" t="s">
        <v>83</v>
      </c>
      <c r="E33" s="55" t="s">
        <v>90</v>
      </c>
      <c r="F33" s="56">
        <v>0.82291666666666663</v>
      </c>
      <c r="G33" s="55" t="s">
        <v>63</v>
      </c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92">
        <v>2</v>
      </c>
      <c r="AO33" s="95">
        <v>8622</v>
      </c>
      <c r="AP33" s="96">
        <v>0.65</v>
      </c>
      <c r="AQ33" s="96">
        <v>0.375</v>
      </c>
      <c r="AR33" s="97">
        <f t="shared" si="2"/>
        <v>6466.5</v>
      </c>
      <c r="AS33" s="94"/>
      <c r="AT33" s="102">
        <f t="shared" si="0"/>
        <v>6466.5</v>
      </c>
    </row>
    <row r="34" spans="1:46" s="8" customFormat="1" x14ac:dyDescent="0.2">
      <c r="A34" s="3"/>
      <c r="B34" s="123"/>
      <c r="C34" s="53"/>
      <c r="D34" s="64"/>
      <c r="E34" s="65"/>
      <c r="F34" s="66"/>
      <c r="G34" s="65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92"/>
      <c r="AO34" s="95"/>
      <c r="AP34" s="96"/>
      <c r="AQ34" s="96"/>
      <c r="AR34" s="97"/>
      <c r="AS34" s="62"/>
      <c r="AT34" s="102"/>
    </row>
    <row r="35" spans="1:46" s="8" customFormat="1" x14ac:dyDescent="0.2">
      <c r="A35" s="3"/>
      <c r="B35" s="123"/>
      <c r="C35" s="67" t="s">
        <v>91</v>
      </c>
      <c r="D35" s="68"/>
      <c r="E35" s="69"/>
      <c r="F35" s="70"/>
      <c r="G35" s="69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93"/>
      <c r="AO35" s="100"/>
      <c r="AP35" s="49"/>
      <c r="AQ35" s="49"/>
      <c r="AR35" s="101"/>
      <c r="AS35" s="73"/>
      <c r="AT35" s="103"/>
    </row>
    <row r="36" spans="1:46" s="8" customFormat="1" x14ac:dyDescent="0.2">
      <c r="A36" s="3"/>
      <c r="B36" s="123"/>
      <c r="C36" s="53" t="s">
        <v>60</v>
      </c>
      <c r="D36" s="54" t="s">
        <v>61</v>
      </c>
      <c r="E36" s="55" t="s">
        <v>62</v>
      </c>
      <c r="F36" s="56">
        <v>0.35416666666666669</v>
      </c>
      <c r="G36" s="55" t="s">
        <v>63</v>
      </c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92">
        <v>3</v>
      </c>
      <c r="AO36" s="95">
        <v>2838</v>
      </c>
      <c r="AP36" s="96">
        <v>0.5</v>
      </c>
      <c r="AQ36" s="96">
        <v>1</v>
      </c>
      <c r="AR36" s="97">
        <f>(AO36*AN36)*AQ36</f>
        <v>8514</v>
      </c>
      <c r="AS36" s="94"/>
      <c r="AT36" s="102">
        <f t="shared" ref="AT36:AT45" si="3">AR36-AS36*AR36</f>
        <v>8514</v>
      </c>
    </row>
    <row r="37" spans="1:46" s="8" customFormat="1" x14ac:dyDescent="0.2">
      <c r="A37" s="3"/>
      <c r="B37" s="123"/>
      <c r="C37" s="53" t="s">
        <v>64</v>
      </c>
      <c r="D37" s="54" t="s">
        <v>61</v>
      </c>
      <c r="E37" s="55" t="s">
        <v>65</v>
      </c>
      <c r="F37" s="56">
        <v>0.41666666666666669</v>
      </c>
      <c r="G37" s="55" t="s">
        <v>66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92">
        <v>3</v>
      </c>
      <c r="AO37" s="98">
        <v>2627</v>
      </c>
      <c r="AP37" s="96">
        <v>0.5</v>
      </c>
      <c r="AQ37" s="96">
        <v>1</v>
      </c>
      <c r="AR37" s="97">
        <f t="shared" ref="AR37:AR45" si="4">(AO37*AN37)*AQ37</f>
        <v>7881</v>
      </c>
      <c r="AS37" s="94"/>
      <c r="AT37" s="102">
        <f t="shared" si="3"/>
        <v>7881</v>
      </c>
    </row>
    <row r="38" spans="1:46" s="8" customFormat="1" x14ac:dyDescent="0.2">
      <c r="A38" s="3"/>
      <c r="B38" s="123"/>
      <c r="C38" s="53" t="s">
        <v>67</v>
      </c>
      <c r="D38" s="54" t="s">
        <v>61</v>
      </c>
      <c r="E38" s="55" t="s">
        <v>68</v>
      </c>
      <c r="F38" s="56">
        <v>0.58333333333333337</v>
      </c>
      <c r="G38" s="55" t="s">
        <v>63</v>
      </c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92">
        <v>3</v>
      </c>
      <c r="AO38" s="95">
        <v>2300</v>
      </c>
      <c r="AP38" s="96">
        <v>0.65</v>
      </c>
      <c r="AQ38" s="96">
        <v>1</v>
      </c>
      <c r="AR38" s="97">
        <f t="shared" si="4"/>
        <v>6900</v>
      </c>
      <c r="AS38" s="94"/>
      <c r="AT38" s="102">
        <f t="shared" si="3"/>
        <v>6900</v>
      </c>
    </row>
    <row r="39" spans="1:46" s="8" customFormat="1" x14ac:dyDescent="0.2">
      <c r="A39" s="3"/>
      <c r="B39" s="123"/>
      <c r="C39" s="53" t="s">
        <v>92</v>
      </c>
      <c r="D39" s="54" t="s">
        <v>61</v>
      </c>
      <c r="E39" s="55" t="s">
        <v>70</v>
      </c>
      <c r="F39" s="56">
        <v>0.63541666666666663</v>
      </c>
      <c r="G39" s="55" t="s">
        <v>71</v>
      </c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92">
        <v>3</v>
      </c>
      <c r="AO39" s="95">
        <v>3388</v>
      </c>
      <c r="AP39" s="96">
        <v>0.5</v>
      </c>
      <c r="AQ39" s="96">
        <v>1</v>
      </c>
      <c r="AR39" s="97">
        <f t="shared" si="4"/>
        <v>10164</v>
      </c>
      <c r="AS39" s="94"/>
      <c r="AT39" s="102">
        <f t="shared" si="3"/>
        <v>10164</v>
      </c>
    </row>
    <row r="40" spans="1:46" s="8" customFormat="1" x14ac:dyDescent="0.2">
      <c r="A40" s="3"/>
      <c r="B40" s="123"/>
      <c r="C40" s="53" t="s">
        <v>72</v>
      </c>
      <c r="D40" s="54" t="s">
        <v>61</v>
      </c>
      <c r="E40" s="55" t="s">
        <v>73</v>
      </c>
      <c r="F40" s="56">
        <v>0.75</v>
      </c>
      <c r="G40" s="55" t="s">
        <v>63</v>
      </c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92">
        <v>3</v>
      </c>
      <c r="AO40" s="95">
        <v>2900</v>
      </c>
      <c r="AP40" s="99">
        <v>0.65</v>
      </c>
      <c r="AQ40" s="96">
        <v>1</v>
      </c>
      <c r="AR40" s="97">
        <f t="shared" si="4"/>
        <v>8700</v>
      </c>
      <c r="AS40" s="94"/>
      <c r="AT40" s="102">
        <f t="shared" si="3"/>
        <v>8700</v>
      </c>
    </row>
    <row r="41" spans="1:46" s="8" customFormat="1" x14ac:dyDescent="0.2">
      <c r="A41" s="3"/>
      <c r="B41" s="123"/>
      <c r="C41" s="53" t="s">
        <v>74</v>
      </c>
      <c r="D41" s="54" t="s">
        <v>61</v>
      </c>
      <c r="E41" s="55" t="s">
        <v>75</v>
      </c>
      <c r="F41" s="56">
        <v>0.79861111111111116</v>
      </c>
      <c r="G41" s="55" t="s">
        <v>63</v>
      </c>
      <c r="H41" s="57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92">
        <v>4</v>
      </c>
      <c r="AO41" s="95">
        <v>4407</v>
      </c>
      <c r="AP41" s="96">
        <v>0.65</v>
      </c>
      <c r="AQ41" s="96">
        <v>1</v>
      </c>
      <c r="AR41" s="97">
        <f t="shared" si="4"/>
        <v>17628</v>
      </c>
      <c r="AS41" s="94"/>
      <c r="AT41" s="102">
        <f t="shared" si="3"/>
        <v>17628</v>
      </c>
    </row>
    <row r="42" spans="1:46" s="8" customFormat="1" x14ac:dyDescent="0.2">
      <c r="A42" s="3"/>
      <c r="B42" s="123"/>
      <c r="C42" s="53" t="s">
        <v>76</v>
      </c>
      <c r="D42" s="54" t="s">
        <v>77</v>
      </c>
      <c r="E42" s="55" t="s">
        <v>78</v>
      </c>
      <c r="F42" s="56">
        <v>0.82638888888888884</v>
      </c>
      <c r="G42" s="55" t="s">
        <v>63</v>
      </c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2">
        <v>4</v>
      </c>
      <c r="AO42" s="95">
        <v>8331</v>
      </c>
      <c r="AP42" s="96">
        <v>0.65</v>
      </c>
      <c r="AQ42" s="96">
        <v>1</v>
      </c>
      <c r="AR42" s="97">
        <f t="shared" si="4"/>
        <v>33324</v>
      </c>
      <c r="AS42" s="94"/>
      <c r="AT42" s="102">
        <f t="shared" si="3"/>
        <v>33324</v>
      </c>
    </row>
    <row r="43" spans="1:46" s="8" customFormat="1" x14ac:dyDescent="0.2">
      <c r="A43" s="3"/>
      <c r="B43" s="123"/>
      <c r="C43" s="53" t="s">
        <v>82</v>
      </c>
      <c r="D43" s="54" t="s">
        <v>83</v>
      </c>
      <c r="E43" s="55" t="s">
        <v>84</v>
      </c>
      <c r="F43" s="56">
        <v>0.55208333333333337</v>
      </c>
      <c r="G43" s="55" t="s">
        <v>85</v>
      </c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92">
        <v>3</v>
      </c>
      <c r="AO43" s="95">
        <v>2627</v>
      </c>
      <c r="AP43" s="96">
        <v>0.65</v>
      </c>
      <c r="AQ43" s="96">
        <v>1</v>
      </c>
      <c r="AR43" s="97">
        <f t="shared" si="4"/>
        <v>7881</v>
      </c>
      <c r="AS43" s="94"/>
      <c r="AT43" s="102">
        <f t="shared" si="3"/>
        <v>7881</v>
      </c>
    </row>
    <row r="44" spans="1:46" s="8" customFormat="1" x14ac:dyDescent="0.2">
      <c r="A44" s="3"/>
      <c r="B44" s="123"/>
      <c r="C44" s="53" t="s">
        <v>86</v>
      </c>
      <c r="D44" s="54" t="s">
        <v>83</v>
      </c>
      <c r="E44" s="55" t="s">
        <v>87</v>
      </c>
      <c r="F44" s="56">
        <v>0.66666666666666663</v>
      </c>
      <c r="G44" s="55" t="s">
        <v>88</v>
      </c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92">
        <v>3</v>
      </c>
      <c r="AO44" s="95">
        <v>7899</v>
      </c>
      <c r="AP44" s="96">
        <v>0.65</v>
      </c>
      <c r="AQ44" s="96">
        <v>1</v>
      </c>
      <c r="AR44" s="97">
        <f t="shared" si="4"/>
        <v>23697</v>
      </c>
      <c r="AS44" s="94"/>
      <c r="AT44" s="102">
        <f t="shared" si="3"/>
        <v>23697</v>
      </c>
    </row>
    <row r="45" spans="1:46" s="8" customFormat="1" x14ac:dyDescent="0.2">
      <c r="A45" s="3"/>
      <c r="B45" s="123"/>
      <c r="C45" s="53" t="s">
        <v>89</v>
      </c>
      <c r="D45" s="54" t="s">
        <v>83</v>
      </c>
      <c r="E45" s="55" t="s">
        <v>90</v>
      </c>
      <c r="F45" s="56">
        <v>0.82291666666666663</v>
      </c>
      <c r="G45" s="55" t="s">
        <v>63</v>
      </c>
      <c r="H45" s="57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92">
        <v>1</v>
      </c>
      <c r="AO45" s="95">
        <v>8622</v>
      </c>
      <c r="AP45" s="96">
        <v>0.65</v>
      </c>
      <c r="AQ45" s="96">
        <v>1</v>
      </c>
      <c r="AR45" s="97">
        <f t="shared" si="4"/>
        <v>8622</v>
      </c>
      <c r="AS45" s="94"/>
      <c r="AT45" s="102">
        <f t="shared" si="3"/>
        <v>8622</v>
      </c>
    </row>
    <row r="46" spans="1:46" s="8" customFormat="1" x14ac:dyDescent="0.2">
      <c r="A46" s="3"/>
      <c r="B46" s="123"/>
      <c r="C46" s="53"/>
      <c r="D46" s="54"/>
      <c r="E46" s="55"/>
      <c r="F46" s="56"/>
      <c r="G46" s="55"/>
      <c r="H46" s="57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60"/>
      <c r="AP46" s="56"/>
      <c r="AQ46" s="56"/>
      <c r="AR46" s="61"/>
      <c r="AS46" s="62"/>
      <c r="AT46" s="63"/>
    </row>
    <row r="47" spans="1:46" s="8" customFormat="1" x14ac:dyDescent="0.2">
      <c r="A47" s="3"/>
      <c r="B47" s="123"/>
      <c r="C47" s="74" t="s">
        <v>93</v>
      </c>
      <c r="D47" s="75"/>
      <c r="E47" s="76"/>
      <c r="F47" s="77"/>
      <c r="G47" s="76"/>
      <c r="H47" s="78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80"/>
      <c r="AP47" s="77"/>
      <c r="AQ47" s="77"/>
      <c r="AR47" s="81"/>
      <c r="AS47" s="82"/>
      <c r="AT47" s="83"/>
    </row>
    <row r="48" spans="1:46" s="8" customFormat="1" x14ac:dyDescent="0.2">
      <c r="A48" s="3"/>
      <c r="B48" s="123"/>
      <c r="C48" s="53" t="s">
        <v>94</v>
      </c>
      <c r="D48" s="64"/>
      <c r="E48" s="65"/>
      <c r="F48" s="66"/>
      <c r="G48" s="65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O48" s="84"/>
      <c r="AP48" s="66"/>
      <c r="AQ48" s="66"/>
      <c r="AR48" s="85"/>
      <c r="AS48" s="86"/>
      <c r="AT48" s="87"/>
    </row>
    <row r="49" spans="1:46" s="8" customFormat="1" x14ac:dyDescent="0.2">
      <c r="A49" s="3"/>
      <c r="B49" s="123"/>
      <c r="C49" s="53" t="s">
        <v>95</v>
      </c>
      <c r="D49" s="64"/>
      <c r="E49" s="65"/>
      <c r="F49" s="66"/>
      <c r="G49" s="65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  <c r="AO49" s="84"/>
      <c r="AP49" s="66"/>
      <c r="AQ49" s="66"/>
      <c r="AR49" s="85"/>
      <c r="AS49" s="86"/>
      <c r="AT49" s="87"/>
    </row>
    <row r="50" spans="1:46" s="8" customFormat="1" x14ac:dyDescent="0.2">
      <c r="A50" s="3"/>
      <c r="B50" s="123"/>
      <c r="C50" s="53" t="s">
        <v>96</v>
      </c>
      <c r="D50" s="64"/>
      <c r="E50" s="65"/>
      <c r="F50" s="66"/>
      <c r="G50" s="65"/>
      <c r="H50" s="57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84"/>
      <c r="AP50" s="66"/>
      <c r="AQ50" s="66"/>
      <c r="AR50" s="85"/>
      <c r="AS50" s="86"/>
      <c r="AT50" s="87"/>
    </row>
    <row r="51" spans="1:46" s="8" customFormat="1" x14ac:dyDescent="0.2">
      <c r="A51" s="3"/>
      <c r="B51" s="123"/>
      <c r="C51" s="53" t="s">
        <v>97</v>
      </c>
      <c r="D51" s="64"/>
      <c r="E51" s="65"/>
      <c r="F51" s="66"/>
      <c r="G51" s="65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  <c r="AO51" s="84"/>
      <c r="AP51" s="66"/>
      <c r="AQ51" s="66"/>
      <c r="AR51" s="85"/>
      <c r="AS51" s="86"/>
      <c r="AT51" s="87"/>
    </row>
    <row r="52" spans="1:46" s="8" customFormat="1" x14ac:dyDescent="0.2">
      <c r="A52" s="3"/>
      <c r="B52" s="123"/>
      <c r="C52" s="53" t="s">
        <v>98</v>
      </c>
      <c r="D52" s="64"/>
      <c r="E52" s="65"/>
      <c r="F52" s="66"/>
      <c r="G52" s="65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84"/>
      <c r="AP52" s="66"/>
      <c r="AQ52" s="66"/>
      <c r="AR52" s="85"/>
      <c r="AS52" s="86"/>
      <c r="AT52" s="87"/>
    </row>
    <row r="53" spans="1:46" s="8" customFormat="1" x14ac:dyDescent="0.2">
      <c r="A53" s="3"/>
      <c r="B53" s="123"/>
      <c r="C53" s="53" t="s">
        <v>99</v>
      </c>
      <c r="D53" s="64"/>
      <c r="E53" s="65"/>
      <c r="F53" s="66"/>
      <c r="G53" s="65"/>
      <c r="H53" s="57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84"/>
      <c r="AP53" s="66"/>
      <c r="AQ53" s="66"/>
      <c r="AR53" s="85"/>
      <c r="AS53" s="86"/>
      <c r="AT53" s="87"/>
    </row>
    <row r="54" spans="1:46" s="8" customFormat="1" x14ac:dyDescent="0.2">
      <c r="A54" s="3"/>
      <c r="B54" s="123"/>
      <c r="C54" s="53" t="s">
        <v>100</v>
      </c>
      <c r="D54" s="64"/>
      <c r="E54" s="65"/>
      <c r="F54" s="66"/>
      <c r="G54" s="65"/>
      <c r="H54" s="5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  <c r="AO54" s="84"/>
      <c r="AP54" s="66"/>
      <c r="AQ54" s="66"/>
      <c r="AR54" s="85"/>
      <c r="AS54" s="86"/>
      <c r="AT54" s="87"/>
    </row>
    <row r="55" spans="1:46" s="8" customFormat="1" x14ac:dyDescent="0.2">
      <c r="A55" s="3"/>
      <c r="B55" s="123"/>
      <c r="C55" s="53" t="s">
        <v>101</v>
      </c>
      <c r="D55" s="64"/>
      <c r="E55" s="65"/>
      <c r="F55" s="66"/>
      <c r="G55" s="65"/>
      <c r="H55" s="57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9"/>
      <c r="AO55" s="84"/>
      <c r="AP55" s="66"/>
      <c r="AQ55" s="66"/>
      <c r="AR55" s="85"/>
      <c r="AS55" s="86"/>
      <c r="AT55" s="87"/>
    </row>
    <row r="56" spans="1:46" s="8" customFormat="1" x14ac:dyDescent="0.2">
      <c r="A56" s="3"/>
      <c r="B56" s="123"/>
      <c r="C56" s="53"/>
      <c r="D56" s="64"/>
      <c r="E56" s="65"/>
      <c r="F56" s="65"/>
      <c r="G56" s="65"/>
      <c r="H56" s="8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9"/>
      <c r="AO56" s="89"/>
      <c r="AP56" s="65"/>
      <c r="AQ56" s="66"/>
      <c r="AR56" s="85"/>
      <c r="AS56" s="86"/>
      <c r="AT56" s="87"/>
    </row>
    <row r="57" spans="1:46" s="8" customFormat="1" ht="12.75" customHeight="1" x14ac:dyDescent="0.2">
      <c r="A57" s="3"/>
      <c r="B57" s="123"/>
      <c r="C57" s="90" t="s">
        <v>55</v>
      </c>
      <c r="D57" s="65"/>
      <c r="E57" s="65"/>
      <c r="F57" s="65"/>
      <c r="G57" s="65"/>
      <c r="H57" s="91">
        <f>AT57/AN57</f>
        <v>0</v>
      </c>
      <c r="I57" s="104">
        <f t="shared" ref="I57:AM57" si="5">SUM(I21:I56)</f>
        <v>0</v>
      </c>
      <c r="J57" s="104">
        <f t="shared" si="5"/>
        <v>0</v>
      </c>
      <c r="K57" s="104">
        <f t="shared" si="5"/>
        <v>0</v>
      </c>
      <c r="L57" s="104">
        <f t="shared" si="5"/>
        <v>0</v>
      </c>
      <c r="M57" s="104">
        <f t="shared" si="5"/>
        <v>0</v>
      </c>
      <c r="N57" s="104">
        <f t="shared" si="5"/>
        <v>0</v>
      </c>
      <c r="O57" s="104">
        <f t="shared" si="5"/>
        <v>0</v>
      </c>
      <c r="P57" s="104">
        <f t="shared" si="5"/>
        <v>0</v>
      </c>
      <c r="Q57" s="104">
        <f t="shared" si="5"/>
        <v>0</v>
      </c>
      <c r="R57" s="104">
        <f t="shared" si="5"/>
        <v>0</v>
      </c>
      <c r="S57" s="104">
        <f t="shared" si="5"/>
        <v>0</v>
      </c>
      <c r="T57" s="104">
        <f t="shared" si="5"/>
        <v>0</v>
      </c>
      <c r="U57" s="104">
        <f t="shared" si="5"/>
        <v>0</v>
      </c>
      <c r="V57" s="104">
        <f t="shared" si="5"/>
        <v>0</v>
      </c>
      <c r="W57" s="104">
        <f t="shared" si="5"/>
        <v>0</v>
      </c>
      <c r="X57" s="104">
        <f t="shared" si="5"/>
        <v>0</v>
      </c>
      <c r="Y57" s="104">
        <f t="shared" si="5"/>
        <v>0</v>
      </c>
      <c r="Z57" s="104">
        <f t="shared" si="5"/>
        <v>0</v>
      </c>
      <c r="AA57" s="104">
        <f t="shared" si="5"/>
        <v>0</v>
      </c>
      <c r="AB57" s="104">
        <f t="shared" si="5"/>
        <v>0</v>
      </c>
      <c r="AC57" s="104">
        <f t="shared" si="5"/>
        <v>0</v>
      </c>
      <c r="AD57" s="104">
        <f t="shared" si="5"/>
        <v>0</v>
      </c>
      <c r="AE57" s="104">
        <f t="shared" si="5"/>
        <v>0</v>
      </c>
      <c r="AF57" s="104">
        <f t="shared" si="5"/>
        <v>0</v>
      </c>
      <c r="AG57" s="104">
        <f t="shared" si="5"/>
        <v>0</v>
      </c>
      <c r="AH57" s="104">
        <f t="shared" si="5"/>
        <v>0</v>
      </c>
      <c r="AI57" s="104">
        <f t="shared" si="5"/>
        <v>0</v>
      </c>
      <c r="AJ57" s="104">
        <f t="shared" si="5"/>
        <v>0</v>
      </c>
      <c r="AK57" s="104">
        <f t="shared" si="5"/>
        <v>0</v>
      </c>
      <c r="AL57" s="104">
        <f t="shared" si="5"/>
        <v>0</v>
      </c>
      <c r="AM57" s="104">
        <f t="shared" si="5"/>
        <v>0</v>
      </c>
      <c r="AN57" s="92">
        <f>SUM(AN23:AN56)</f>
        <v>130</v>
      </c>
      <c r="AO57" s="84"/>
      <c r="AP57" s="84"/>
      <c r="AQ57" s="84"/>
      <c r="AR57" s="84"/>
      <c r="AS57" s="84"/>
      <c r="AT57" s="87"/>
    </row>
    <row r="58" spans="1:46" s="8" customFormat="1" ht="13.5" customHeight="1" thickBot="1" x14ac:dyDescent="0.25">
      <c r="A58" s="4"/>
      <c r="B58" s="124"/>
      <c r="C58" s="111" t="s">
        <v>102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</row>
    <row r="59" spans="1:46" s="8" customFormat="1" ht="3" customHeight="1" thickBot="1" x14ac:dyDescent="0.25">
      <c r="A59" s="1"/>
      <c r="D59" s="27"/>
      <c r="E59" s="28"/>
      <c r="F59" s="28"/>
      <c r="G59" s="28"/>
      <c r="H59" s="27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9"/>
      <c r="AO59" s="30"/>
      <c r="AP59" s="27"/>
      <c r="AQ59" s="28"/>
      <c r="AR59" s="31"/>
      <c r="AS59" s="32"/>
      <c r="AT59" s="33"/>
    </row>
    <row r="60" spans="1:46" s="8" customFormat="1" ht="16.5" customHeight="1" thickBot="1" x14ac:dyDescent="0.25">
      <c r="A60" s="1"/>
      <c r="B60" s="131" t="s">
        <v>103</v>
      </c>
      <c r="C60" s="224" t="s">
        <v>104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6"/>
      <c r="V60" s="158" t="s">
        <v>105</v>
      </c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60"/>
      <c r="AR60" s="171" t="s">
        <v>106</v>
      </c>
      <c r="AS60" s="172"/>
      <c r="AT60" s="34">
        <f>SUM(AR22:AR56)</f>
        <v>263136.75</v>
      </c>
    </row>
    <row r="61" spans="1:46" s="8" customFormat="1" x14ac:dyDescent="0.2">
      <c r="A61" s="1"/>
      <c r="B61" s="132"/>
      <c r="C61" s="105"/>
      <c r="D61" s="107"/>
      <c r="E61" s="105"/>
      <c r="F61" s="106"/>
      <c r="G61" s="106"/>
      <c r="H61" s="106"/>
      <c r="I61" s="106"/>
      <c r="J61" s="107"/>
      <c r="K61" s="105"/>
      <c r="L61" s="106"/>
      <c r="M61" s="106"/>
      <c r="N61" s="106"/>
      <c r="O61" s="106"/>
      <c r="P61" s="106"/>
      <c r="Q61" s="106"/>
      <c r="R61" s="106"/>
      <c r="S61" s="106"/>
      <c r="T61" s="106"/>
      <c r="U61" s="107"/>
      <c r="V61" s="163" t="s">
        <v>107</v>
      </c>
      <c r="W61" s="164"/>
      <c r="X61" s="164"/>
      <c r="Y61" s="164"/>
      <c r="Z61" s="164"/>
      <c r="AA61" s="165"/>
      <c r="AB61" s="163" t="s">
        <v>108</v>
      </c>
      <c r="AC61" s="169"/>
      <c r="AD61" s="169"/>
      <c r="AE61" s="169"/>
      <c r="AF61" s="169"/>
      <c r="AG61" s="170"/>
      <c r="AH61" s="163" t="s">
        <v>109</v>
      </c>
      <c r="AI61" s="169"/>
      <c r="AJ61" s="169"/>
      <c r="AK61" s="169"/>
      <c r="AL61" s="169"/>
      <c r="AM61" s="169"/>
      <c r="AN61" s="170"/>
      <c r="AO61" s="134"/>
      <c r="AP61" s="134"/>
      <c r="AQ61" s="135"/>
      <c r="AR61" s="166" t="s">
        <v>110</v>
      </c>
      <c r="AS61" s="167"/>
      <c r="AT61" s="35">
        <f>AT60-AT62</f>
        <v>0</v>
      </c>
    </row>
    <row r="62" spans="1:46" s="8" customFormat="1" x14ac:dyDescent="0.2">
      <c r="A62" s="1"/>
      <c r="B62" s="132"/>
      <c r="C62" s="108"/>
      <c r="D62" s="110"/>
      <c r="E62" s="108"/>
      <c r="F62" s="109"/>
      <c r="G62" s="109"/>
      <c r="H62" s="109"/>
      <c r="I62" s="109"/>
      <c r="J62" s="110"/>
      <c r="K62" s="108"/>
      <c r="L62" s="109"/>
      <c r="M62" s="109"/>
      <c r="N62" s="109"/>
      <c r="O62" s="109"/>
      <c r="P62" s="109"/>
      <c r="Q62" s="109"/>
      <c r="R62" s="109"/>
      <c r="S62" s="109"/>
      <c r="T62" s="109"/>
      <c r="U62" s="110"/>
      <c r="V62" s="146" t="s">
        <v>111</v>
      </c>
      <c r="W62" s="229"/>
      <c r="X62" s="229"/>
      <c r="Y62" s="229"/>
      <c r="Z62" s="156" t="s">
        <v>112</v>
      </c>
      <c r="AA62" s="157"/>
      <c r="AB62" s="146" t="s">
        <v>113</v>
      </c>
      <c r="AC62" s="147"/>
      <c r="AD62" s="147"/>
      <c r="AE62" s="147"/>
      <c r="AF62" s="156" t="s">
        <v>112</v>
      </c>
      <c r="AG62" s="157"/>
      <c r="AH62" s="146" t="s">
        <v>114</v>
      </c>
      <c r="AI62" s="147"/>
      <c r="AJ62" s="147"/>
      <c r="AK62" s="147"/>
      <c r="AL62" s="147"/>
      <c r="AM62" s="156"/>
      <c r="AN62" s="157"/>
      <c r="AO62" s="156"/>
      <c r="AP62" s="156"/>
      <c r="AQ62" s="168"/>
      <c r="AR62" s="154" t="s">
        <v>115</v>
      </c>
      <c r="AS62" s="155"/>
      <c r="AT62" s="36">
        <f>SUM(AT22:AT56)</f>
        <v>263136.75</v>
      </c>
    </row>
    <row r="63" spans="1:46" s="8" customFormat="1" x14ac:dyDescent="0.2">
      <c r="A63" s="1"/>
      <c r="B63" s="132"/>
      <c r="C63" s="108"/>
      <c r="D63" s="110"/>
      <c r="E63" s="108"/>
      <c r="F63" s="109"/>
      <c r="G63" s="109"/>
      <c r="H63" s="109"/>
      <c r="I63" s="109"/>
      <c r="J63" s="110"/>
      <c r="K63" s="108"/>
      <c r="L63" s="109"/>
      <c r="M63" s="109"/>
      <c r="N63" s="109"/>
      <c r="O63" s="109"/>
      <c r="P63" s="109"/>
      <c r="Q63" s="109"/>
      <c r="R63" s="109"/>
      <c r="S63" s="109"/>
      <c r="T63" s="109"/>
      <c r="U63" s="110"/>
      <c r="V63" s="146" t="s">
        <v>116</v>
      </c>
      <c r="W63" s="229"/>
      <c r="X63" s="229"/>
      <c r="Y63" s="229"/>
      <c r="Z63" s="156"/>
      <c r="AA63" s="157"/>
      <c r="AB63" s="146" t="s">
        <v>117</v>
      </c>
      <c r="AC63" s="147"/>
      <c r="AD63" s="147"/>
      <c r="AE63" s="147"/>
      <c r="AF63" s="156"/>
      <c r="AG63" s="157"/>
      <c r="AH63" s="146" t="s">
        <v>118</v>
      </c>
      <c r="AI63" s="147"/>
      <c r="AJ63" s="147"/>
      <c r="AK63" s="147"/>
      <c r="AL63" s="147"/>
      <c r="AM63" s="156" t="s">
        <v>112</v>
      </c>
      <c r="AN63" s="157"/>
      <c r="AO63" s="161" t="s">
        <v>119</v>
      </c>
      <c r="AP63" s="161"/>
      <c r="AQ63" s="162"/>
      <c r="AR63" s="154" t="s">
        <v>120</v>
      </c>
      <c r="AS63" s="155"/>
      <c r="AT63" s="36">
        <v>0</v>
      </c>
    </row>
    <row r="64" spans="1:46" s="8" customFormat="1" ht="12.75" thickBot="1" x14ac:dyDescent="0.25">
      <c r="A64" s="1"/>
      <c r="B64" s="133"/>
      <c r="C64" s="219" t="s">
        <v>121</v>
      </c>
      <c r="D64" s="220"/>
      <c r="E64" s="219" t="s">
        <v>122</v>
      </c>
      <c r="F64" s="221"/>
      <c r="G64" s="221"/>
      <c r="H64" s="221"/>
      <c r="I64" s="221"/>
      <c r="J64" s="220"/>
      <c r="K64" s="219" t="s">
        <v>123</v>
      </c>
      <c r="L64" s="221"/>
      <c r="M64" s="221"/>
      <c r="N64" s="221"/>
      <c r="O64" s="221"/>
      <c r="P64" s="221"/>
      <c r="Q64" s="221"/>
      <c r="R64" s="221"/>
      <c r="S64" s="221"/>
      <c r="T64" s="221"/>
      <c r="U64" s="220"/>
      <c r="V64" s="148" t="s">
        <v>124</v>
      </c>
      <c r="W64" s="227"/>
      <c r="X64" s="227"/>
      <c r="Y64" s="227"/>
      <c r="Z64" s="150"/>
      <c r="AA64" s="228"/>
      <c r="AB64" s="148" t="s">
        <v>125</v>
      </c>
      <c r="AC64" s="149"/>
      <c r="AD64" s="149"/>
      <c r="AE64" s="149"/>
      <c r="AF64" s="150"/>
      <c r="AG64" s="228"/>
      <c r="AH64" s="148" t="s">
        <v>126</v>
      </c>
      <c r="AI64" s="149"/>
      <c r="AJ64" s="149"/>
      <c r="AK64" s="149"/>
      <c r="AL64" s="149"/>
      <c r="AM64" s="150"/>
      <c r="AN64" s="228"/>
      <c r="AO64" s="150"/>
      <c r="AP64" s="150"/>
      <c r="AQ64" s="151"/>
      <c r="AR64" s="152" t="s">
        <v>118</v>
      </c>
      <c r="AS64" s="153"/>
      <c r="AT64" s="37">
        <f>AT62-AT63</f>
        <v>263136.75</v>
      </c>
    </row>
    <row r="65" spans="2:46" s="1" customFormat="1" ht="12" customHeight="1" x14ac:dyDescent="0.2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5"/>
    </row>
    <row r="66" spans="2:46" s="1" customFormat="1" ht="12.75" customHeight="1" x14ac:dyDescent="0.2"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2:46" s="1" customFormat="1" ht="12.75" customHeight="1" x14ac:dyDescent="0.2">
      <c r="B67" s="116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2:46" s="1" customFormat="1" ht="12.75" customHeight="1" x14ac:dyDescent="0.2">
      <c r="B68" s="116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2:46" s="1" customFormat="1" ht="12.75" customHeight="1" x14ac:dyDescent="0.2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8"/>
    </row>
    <row r="70" spans="2:46" s="1" customFormat="1" ht="12.75" customHeight="1" x14ac:dyDescent="0.2">
      <c r="B70" s="116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8"/>
    </row>
    <row r="71" spans="2:46" s="1" customFormat="1" ht="12.75" customHeight="1" x14ac:dyDescent="0.2">
      <c r="B71" s="116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8"/>
    </row>
    <row r="72" spans="2:46" s="1" customFormat="1" ht="12.75" customHeight="1" x14ac:dyDescent="0.2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8"/>
    </row>
    <row r="73" spans="2:46" s="1" customFormat="1" ht="12.75" customHeight="1" x14ac:dyDescent="0.2"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8"/>
    </row>
    <row r="74" spans="2:46" s="1" customFormat="1" ht="23.25" customHeight="1" thickBot="1" x14ac:dyDescent="0.25">
      <c r="B74" s="119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1"/>
    </row>
    <row r="75" spans="2:46" s="1" customFormat="1" ht="0.75" customHeight="1" x14ac:dyDescent="0.2">
      <c r="D75" s="5"/>
      <c r="E75" s="6"/>
      <c r="F75" s="6"/>
      <c r="H75" s="5"/>
      <c r="AP75" s="5"/>
      <c r="AQ75" s="6"/>
      <c r="AS75" s="7"/>
    </row>
    <row r="76" spans="2:46" s="1" customFormat="1" ht="12" hidden="1" customHeight="1" x14ac:dyDescent="0.2">
      <c r="D76" s="5"/>
      <c r="E76" s="6"/>
      <c r="F76" s="6"/>
      <c r="H76" s="5"/>
      <c r="AP76" s="5"/>
      <c r="AQ76" s="6"/>
      <c r="AS76" s="7"/>
    </row>
    <row r="77" spans="2:46" s="1" customFormat="1" ht="12" hidden="1" customHeight="1" x14ac:dyDescent="0.2">
      <c r="D77" s="5"/>
      <c r="E77" s="6"/>
      <c r="F77" s="6"/>
      <c r="H77" s="5"/>
      <c r="AP77" s="5"/>
      <c r="AQ77" s="6"/>
      <c r="AS77" s="7"/>
    </row>
    <row r="78" spans="2:46" s="1" customFormat="1" ht="12" hidden="1" customHeight="1" x14ac:dyDescent="0.2">
      <c r="D78" s="5"/>
      <c r="E78" s="6"/>
      <c r="F78" s="6"/>
      <c r="H78" s="5"/>
      <c r="AP78" s="5"/>
      <c r="AQ78" s="6"/>
      <c r="AS78" s="7"/>
    </row>
    <row r="79" spans="2:46" s="1" customFormat="1" ht="12" hidden="1" customHeight="1" x14ac:dyDescent="0.2">
      <c r="D79" s="5"/>
      <c r="E79" s="6"/>
      <c r="F79" s="6"/>
      <c r="H79" s="5"/>
      <c r="AP79" s="5"/>
      <c r="AQ79" s="6"/>
      <c r="AS79" s="7"/>
    </row>
    <row r="80" spans="2:46" s="1" customFormat="1" ht="12" hidden="1" customHeight="1" x14ac:dyDescent="0.2">
      <c r="D80" s="5"/>
      <c r="E80" s="6"/>
      <c r="F80" s="6"/>
      <c r="H80" s="5"/>
      <c r="AP80" s="5"/>
      <c r="AQ80" s="6"/>
      <c r="AS80" s="7"/>
    </row>
    <row r="81" spans="4:45" s="1" customFormat="1" ht="12" hidden="1" customHeight="1" x14ac:dyDescent="0.2">
      <c r="D81" s="5"/>
      <c r="E81" s="6"/>
      <c r="F81" s="6"/>
      <c r="H81" s="5"/>
      <c r="AP81" s="5"/>
      <c r="AQ81" s="6"/>
      <c r="AS81" s="7"/>
    </row>
    <row r="82" spans="4:45" s="1" customFormat="1" ht="12" hidden="1" customHeight="1" x14ac:dyDescent="0.2">
      <c r="D82" s="5"/>
      <c r="E82" s="6"/>
      <c r="F82" s="6"/>
      <c r="H82" s="5"/>
      <c r="AP82" s="5"/>
      <c r="AQ82" s="6"/>
      <c r="AS82" s="7"/>
    </row>
    <row r="83" spans="4:45" s="1" customFormat="1" ht="12" hidden="1" customHeight="1" x14ac:dyDescent="0.2">
      <c r="D83" s="5"/>
      <c r="E83" s="6"/>
      <c r="F83" s="6"/>
      <c r="H83" s="5"/>
      <c r="AP83" s="5"/>
      <c r="AQ83" s="6"/>
      <c r="AS83" s="7"/>
    </row>
    <row r="84" spans="4:45" s="1" customFormat="1" ht="12" hidden="1" customHeight="1" x14ac:dyDescent="0.2">
      <c r="D84" s="5"/>
      <c r="E84" s="6"/>
      <c r="F84" s="6"/>
      <c r="H84" s="5"/>
      <c r="AP84" s="5"/>
      <c r="AQ84" s="6"/>
      <c r="AS84" s="7"/>
    </row>
    <row r="85" spans="4:45" s="1" customFormat="1" ht="12" hidden="1" customHeight="1" x14ac:dyDescent="0.2">
      <c r="D85" s="5"/>
      <c r="E85" s="6"/>
      <c r="F85" s="6"/>
      <c r="H85" s="5"/>
      <c r="AP85" s="5"/>
      <c r="AQ85" s="6"/>
      <c r="AS85" s="7"/>
    </row>
    <row r="86" spans="4:45" s="1" customFormat="1" ht="12" hidden="1" customHeight="1" x14ac:dyDescent="0.2">
      <c r="D86" s="5"/>
      <c r="E86" s="6"/>
      <c r="F86" s="6"/>
      <c r="H86" s="5"/>
      <c r="AP86" s="5"/>
      <c r="AQ86" s="6"/>
      <c r="AS86" s="7"/>
    </row>
    <row r="87" spans="4:45" s="1" customFormat="1" ht="12" hidden="1" customHeight="1" x14ac:dyDescent="0.2">
      <c r="D87" s="5"/>
      <c r="E87" s="6"/>
      <c r="F87" s="6"/>
      <c r="H87" s="5"/>
      <c r="AP87" s="5"/>
      <c r="AQ87" s="6"/>
      <c r="AS87" s="7"/>
    </row>
    <row r="88" spans="4:45" s="1" customFormat="1" ht="12" hidden="1" customHeight="1" x14ac:dyDescent="0.2">
      <c r="D88" s="5"/>
      <c r="E88" s="6"/>
      <c r="F88" s="6"/>
      <c r="H88" s="5"/>
      <c r="AP88" s="5"/>
      <c r="AQ88" s="6"/>
      <c r="AS88" s="7"/>
    </row>
    <row r="89" spans="4:45" s="1" customFormat="1" ht="12" hidden="1" customHeight="1" x14ac:dyDescent="0.2">
      <c r="D89" s="5"/>
      <c r="E89" s="6"/>
      <c r="F89" s="6"/>
      <c r="H89" s="5"/>
      <c r="AP89" s="5"/>
      <c r="AQ89" s="6"/>
      <c r="AS89" s="7"/>
    </row>
    <row r="90" spans="4:45" s="1" customFormat="1" ht="12" hidden="1" customHeight="1" x14ac:dyDescent="0.2">
      <c r="D90" s="5"/>
      <c r="E90" s="6"/>
      <c r="F90" s="6"/>
      <c r="H90" s="5"/>
      <c r="AP90" s="5"/>
      <c r="AQ90" s="6"/>
      <c r="AS90" s="7"/>
    </row>
    <row r="91" spans="4:45" s="1" customFormat="1" x14ac:dyDescent="0.2">
      <c r="D91" s="5"/>
      <c r="E91" s="6"/>
      <c r="F91" s="6"/>
      <c r="H91" s="5"/>
      <c r="AP91" s="5"/>
      <c r="AQ91" s="6"/>
      <c r="AS91" s="7"/>
    </row>
    <row r="92" spans="4:45" s="1" customFormat="1" x14ac:dyDescent="0.2">
      <c r="D92" s="5"/>
      <c r="E92" s="6"/>
      <c r="F92" s="6"/>
      <c r="H92" s="5"/>
      <c r="AP92" s="5"/>
      <c r="AQ92" s="6"/>
      <c r="AS92" s="7"/>
    </row>
    <row r="93" spans="4:45" s="1" customFormat="1" x14ac:dyDescent="0.2">
      <c r="D93" s="5"/>
      <c r="E93" s="6"/>
      <c r="F93" s="6"/>
      <c r="H93" s="5"/>
      <c r="AP93" s="5"/>
      <c r="AQ93" s="6"/>
      <c r="AS93" s="7"/>
    </row>
    <row r="94" spans="4:45" s="1" customFormat="1" x14ac:dyDescent="0.2">
      <c r="D94" s="5"/>
      <c r="E94" s="6"/>
      <c r="F94" s="6"/>
      <c r="H94" s="5"/>
      <c r="AP94" s="5"/>
      <c r="AQ94" s="6"/>
      <c r="AS94" s="7"/>
    </row>
    <row r="95" spans="4:45" s="1" customFormat="1" x14ac:dyDescent="0.2">
      <c r="D95" s="5"/>
      <c r="E95" s="6"/>
      <c r="F95" s="6"/>
      <c r="H95" s="5"/>
      <c r="AP95" s="5"/>
      <c r="AQ95" s="6"/>
      <c r="AS95" s="7"/>
    </row>
    <row r="96" spans="4:45" s="1" customFormat="1" x14ac:dyDescent="0.2">
      <c r="D96" s="5"/>
      <c r="E96" s="6"/>
      <c r="F96" s="6"/>
      <c r="H96" s="5"/>
      <c r="AP96" s="5"/>
      <c r="AQ96" s="6"/>
      <c r="AS96" s="7"/>
    </row>
    <row r="97" spans="3:45" s="1" customFormat="1" x14ac:dyDescent="0.2">
      <c r="D97" s="5"/>
      <c r="E97" s="6"/>
      <c r="F97" s="6"/>
      <c r="H97" s="5"/>
      <c r="AP97" s="5"/>
      <c r="AQ97" s="6"/>
      <c r="AS97" s="7"/>
    </row>
    <row r="98" spans="3:45" s="1" customFormat="1" x14ac:dyDescent="0.2">
      <c r="D98" s="5"/>
      <c r="E98" s="6"/>
      <c r="F98" s="6"/>
      <c r="H98" s="5"/>
      <c r="AP98" s="5"/>
      <c r="AQ98" s="6"/>
      <c r="AS98" s="7"/>
    </row>
    <row r="99" spans="3:45" x14ac:dyDescent="0.2"/>
    <row r="100" spans="3:45" x14ac:dyDescent="0.2"/>
    <row r="101" spans="3:45" x14ac:dyDescent="0.2"/>
    <row r="102" spans="3:45" x14ac:dyDescent="0.2"/>
    <row r="103" spans="3:45" ht="12.75" x14ac:dyDescent="0.2">
      <c r="C103" s="230" t="s">
        <v>131</v>
      </c>
    </row>
    <row r="104" spans="3:45" x14ac:dyDescent="0.2"/>
    <row r="105" spans="3:45" x14ac:dyDescent="0.2"/>
    <row r="106" spans="3:45" x14ac:dyDescent="0.2"/>
    <row r="107" spans="3:45" x14ac:dyDescent="0.2"/>
    <row r="108" spans="3:45" x14ac:dyDescent="0.2"/>
    <row r="109" spans="3:45" x14ac:dyDescent="0.2"/>
    <row r="110" spans="3:45" x14ac:dyDescent="0.2"/>
    <row r="111" spans="3:45" x14ac:dyDescent="0.2"/>
    <row r="112" spans="3:45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</sheetData>
  <autoFilter ref="C21:AT57" xr:uid="{00000000-0009-0000-0000-000000000000}"/>
  <mergeCells count="123">
    <mergeCell ref="B65:AT74"/>
    <mergeCell ref="C64:D64"/>
    <mergeCell ref="E64:J64"/>
    <mergeCell ref="K64:U64"/>
    <mergeCell ref="V64:Y64"/>
    <mergeCell ref="Z64:AA64"/>
    <mergeCell ref="AB64:AE64"/>
    <mergeCell ref="V63:Y63"/>
    <mergeCell ref="Z63:AA63"/>
    <mergeCell ref="AB63:AE63"/>
    <mergeCell ref="AF63:AG63"/>
    <mergeCell ref="AH63:AL63"/>
    <mergeCell ref="AM63:AN63"/>
    <mergeCell ref="AO63:AQ63"/>
    <mergeCell ref="AR63:AS63"/>
    <mergeCell ref="AF64:AG64"/>
    <mergeCell ref="AH64:AL64"/>
    <mergeCell ref="AM64:AN64"/>
    <mergeCell ref="AO64:AQ64"/>
    <mergeCell ref="AR64:AS64"/>
    <mergeCell ref="D19:D20"/>
    <mergeCell ref="E19:E20"/>
    <mergeCell ref="F19:F20"/>
    <mergeCell ref="G19:G20"/>
    <mergeCell ref="AB61:AG61"/>
    <mergeCell ref="AH61:AN61"/>
    <mergeCell ref="AO61:AQ61"/>
    <mergeCell ref="AR61:AS61"/>
    <mergeCell ref="V62:Y62"/>
    <mergeCell ref="Z62:AA62"/>
    <mergeCell ref="AB62:AE62"/>
    <mergeCell ref="AF62:AG62"/>
    <mergeCell ref="AH62:AL62"/>
    <mergeCell ref="AM62:AN62"/>
    <mergeCell ref="AO62:AQ62"/>
    <mergeCell ref="AR62:AS62"/>
    <mergeCell ref="C17:D17"/>
    <mergeCell ref="E17:O17"/>
    <mergeCell ref="P17:U17"/>
    <mergeCell ref="V17:AJ17"/>
    <mergeCell ref="AK17:AR17"/>
    <mergeCell ref="AS17:AT17"/>
    <mergeCell ref="AT19:AT20"/>
    <mergeCell ref="C58:AT58"/>
    <mergeCell ref="B60:B64"/>
    <mergeCell ref="C60:U60"/>
    <mergeCell ref="V60:AQ60"/>
    <mergeCell ref="AR60:AS60"/>
    <mergeCell ref="C61:D63"/>
    <mergeCell ref="E61:J63"/>
    <mergeCell ref="K61:U63"/>
    <mergeCell ref="V61:AA61"/>
    <mergeCell ref="AN19:AN20"/>
    <mergeCell ref="AO19:AO20"/>
    <mergeCell ref="AP19:AP20"/>
    <mergeCell ref="AQ19:AQ20"/>
    <mergeCell ref="AR19:AR20"/>
    <mergeCell ref="AS19:AS20"/>
    <mergeCell ref="B19:B58"/>
    <mergeCell ref="C19:C20"/>
    <mergeCell ref="AO14:AT14"/>
    <mergeCell ref="C15:O15"/>
    <mergeCell ref="P15:AN15"/>
    <mergeCell ref="AO15:AT15"/>
    <mergeCell ref="B16:B18"/>
    <mergeCell ref="C16:D16"/>
    <mergeCell ref="E16:O16"/>
    <mergeCell ref="P16:U16"/>
    <mergeCell ref="V16:AJ16"/>
    <mergeCell ref="AK16:AR16"/>
    <mergeCell ref="C14:F14"/>
    <mergeCell ref="G14:I14"/>
    <mergeCell ref="J14:K14"/>
    <mergeCell ref="L14:O14"/>
    <mergeCell ref="P14:AH14"/>
    <mergeCell ref="AI14:AN14"/>
    <mergeCell ref="B11:B15"/>
    <mergeCell ref="C18:D18"/>
    <mergeCell ref="E18:O18"/>
    <mergeCell ref="P18:U18"/>
    <mergeCell ref="V18:AJ18"/>
    <mergeCell ref="AK18:AR18"/>
    <mergeCell ref="AS18:AT18"/>
    <mergeCell ref="AS16:AT16"/>
    <mergeCell ref="AO12:AP12"/>
    <mergeCell ref="AQ12:AT12"/>
    <mergeCell ref="C13:F13"/>
    <mergeCell ref="G13:O13"/>
    <mergeCell ref="P13:AN13"/>
    <mergeCell ref="AP13:AT13"/>
    <mergeCell ref="C10:O10"/>
    <mergeCell ref="P10:AN10"/>
    <mergeCell ref="AP10:AT10"/>
    <mergeCell ref="C11:O11"/>
    <mergeCell ref="P11:V11"/>
    <mergeCell ref="W11:AN11"/>
    <mergeCell ref="AP11:AT11"/>
    <mergeCell ref="C12:O12"/>
    <mergeCell ref="P12:AN12"/>
    <mergeCell ref="B1:B5"/>
    <mergeCell ref="C1:C5"/>
    <mergeCell ref="D1:X5"/>
    <mergeCell ref="Y1:AN5"/>
    <mergeCell ref="AO1:BD5"/>
    <mergeCell ref="B6:B10"/>
    <mergeCell ref="C6:O6"/>
    <mergeCell ref="P6:AN6"/>
    <mergeCell ref="AP6:AT6"/>
    <mergeCell ref="C7:O7"/>
    <mergeCell ref="C9:F9"/>
    <mergeCell ref="G9:I9"/>
    <mergeCell ref="J9:K9"/>
    <mergeCell ref="L9:O9"/>
    <mergeCell ref="P9:AH9"/>
    <mergeCell ref="AI9:AN9"/>
    <mergeCell ref="P7:AN7"/>
    <mergeCell ref="AO7:AQ7"/>
    <mergeCell ref="AR7:AT7"/>
    <mergeCell ref="C8:F8"/>
    <mergeCell ref="G8:O8"/>
    <mergeCell ref="P8:AN8"/>
    <mergeCell ref="AO8:AQ8"/>
    <mergeCell ref="AR8:AT8"/>
  </mergeCells>
  <printOptions horizontalCentered="1" verticalCentered="1"/>
  <pageMargins left="0.19685039370078741" right="0.19685039370078741" top="0" bottom="0" header="3.937007874015748E-2" footer="0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401F-0853-4F71-80EA-86991315A634}">
  <sheetPr>
    <pageSetUpPr fitToPage="1"/>
  </sheetPr>
  <dimension ref="A1:BD261"/>
  <sheetViews>
    <sheetView showGridLines="0" topLeftCell="B1" zoomScaleNormal="100" workbookViewId="0">
      <selection activeCell="B1" sqref="B1:B5"/>
    </sheetView>
  </sheetViews>
  <sheetFormatPr defaultColWidth="0" defaultRowHeight="12" customHeight="1" zeroHeight="1" x14ac:dyDescent="0.2"/>
  <cols>
    <col min="1" max="1" width="2" style="1" hidden="1" customWidth="1"/>
    <col min="2" max="2" width="2.7109375" style="38" customWidth="1"/>
    <col min="3" max="3" width="56.85546875" style="38" customWidth="1"/>
    <col min="4" max="4" width="12.85546875" style="39" bestFit="1" customWidth="1"/>
    <col min="5" max="6" width="6.42578125" style="40" customWidth="1"/>
    <col min="7" max="7" width="12.28515625" style="38" customWidth="1"/>
    <col min="8" max="8" width="11.7109375" style="39" hidden="1" customWidth="1"/>
    <col min="9" max="39" width="2.7109375" style="38" hidden="1" customWidth="1"/>
    <col min="40" max="40" width="9.5703125" style="38" bestFit="1" customWidth="1"/>
    <col min="41" max="41" width="11.5703125" style="38" customWidth="1"/>
    <col min="42" max="42" width="5" style="39" customWidth="1"/>
    <col min="43" max="43" width="4.7109375" style="40" customWidth="1"/>
    <col min="44" max="44" width="11" style="38" bestFit="1" customWidth="1"/>
    <col min="45" max="45" width="8.42578125" style="41" customWidth="1"/>
    <col min="46" max="46" width="13.7109375" style="38" customWidth="1"/>
    <col min="47" max="47" width="0.140625" style="38" customWidth="1"/>
    <col min="48" max="16384" width="0" style="38" hidden="1"/>
  </cols>
  <sheetData>
    <row r="1" spans="1:56" s="8" customFormat="1" ht="3.75" customHeight="1" x14ac:dyDescent="0.2">
      <c r="A1" s="1"/>
      <c r="B1" s="122"/>
      <c r="C1" s="125"/>
      <c r="D1" s="128" t="s">
        <v>0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</row>
    <row r="2" spans="1:56" s="8" customFormat="1" ht="12.75" customHeight="1" x14ac:dyDescent="0.2">
      <c r="A2" s="1"/>
      <c r="B2" s="123"/>
      <c r="C2" s="126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</row>
    <row r="3" spans="1:56" s="8" customFormat="1" ht="12.75" customHeight="1" x14ac:dyDescent="0.2">
      <c r="A3" s="1"/>
      <c r="B3" s="123"/>
      <c r="C3" s="126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</row>
    <row r="4" spans="1:56" s="8" customFormat="1" ht="12.75" customHeight="1" x14ac:dyDescent="0.2">
      <c r="A4" s="1"/>
      <c r="B4" s="123"/>
      <c r="C4" s="126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</row>
    <row r="5" spans="1:56" s="8" customFormat="1" ht="13.5" customHeight="1" thickBot="1" x14ac:dyDescent="0.25">
      <c r="A5" s="1"/>
      <c r="B5" s="124"/>
      <c r="C5" s="127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</row>
    <row r="6" spans="1:56" s="8" customFormat="1" ht="12.75" customHeight="1" x14ac:dyDescent="0.2">
      <c r="A6" s="1"/>
      <c r="B6" s="122" t="s">
        <v>1</v>
      </c>
      <c r="C6" s="199" t="s">
        <v>130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 t="s">
        <v>3</v>
      </c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9" t="s">
        <v>4</v>
      </c>
      <c r="AP6" s="211">
        <v>46031</v>
      </c>
      <c r="AQ6" s="211"/>
      <c r="AR6" s="211"/>
      <c r="AS6" s="211"/>
      <c r="AT6" s="212"/>
    </row>
    <row r="7" spans="1:56" s="8" customFormat="1" ht="12.75" customHeight="1" x14ac:dyDescent="0.2">
      <c r="A7" s="1"/>
      <c r="B7" s="123"/>
      <c r="C7" s="200" t="s">
        <v>128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 t="s">
        <v>6</v>
      </c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181" t="s">
        <v>7</v>
      </c>
      <c r="AP7" s="182"/>
      <c r="AQ7" s="182"/>
      <c r="AR7" s="207" t="s">
        <v>8</v>
      </c>
      <c r="AS7" s="207"/>
      <c r="AT7" s="208"/>
    </row>
    <row r="8" spans="1:56" s="8" customFormat="1" ht="12.75" customHeight="1" x14ac:dyDescent="0.2">
      <c r="A8" s="1"/>
      <c r="B8" s="123"/>
      <c r="C8" s="200" t="s">
        <v>9</v>
      </c>
      <c r="D8" s="200"/>
      <c r="E8" s="200"/>
      <c r="F8" s="200"/>
      <c r="G8" s="200" t="s">
        <v>10</v>
      </c>
      <c r="H8" s="200"/>
      <c r="I8" s="200"/>
      <c r="J8" s="200"/>
      <c r="K8" s="200"/>
      <c r="L8" s="200"/>
      <c r="M8" s="200"/>
      <c r="N8" s="200"/>
      <c r="O8" s="200"/>
      <c r="P8" s="200" t="s">
        <v>11</v>
      </c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181" t="s">
        <v>12</v>
      </c>
      <c r="AP8" s="182"/>
      <c r="AQ8" s="182"/>
      <c r="AR8" s="207" t="s">
        <v>8</v>
      </c>
      <c r="AS8" s="207"/>
      <c r="AT8" s="208"/>
    </row>
    <row r="9" spans="1:56" s="8" customFormat="1" ht="12.75" customHeight="1" x14ac:dyDescent="0.2">
      <c r="A9" s="1"/>
      <c r="B9" s="123"/>
      <c r="C9" s="200" t="s">
        <v>13</v>
      </c>
      <c r="D9" s="200"/>
      <c r="E9" s="200"/>
      <c r="F9" s="200"/>
      <c r="G9" s="200" t="s">
        <v>14</v>
      </c>
      <c r="H9" s="200"/>
      <c r="I9" s="200"/>
      <c r="J9" s="213" t="s">
        <v>15</v>
      </c>
      <c r="K9" s="213"/>
      <c r="L9" s="214"/>
      <c r="M9" s="214"/>
      <c r="N9" s="214"/>
      <c r="O9" s="214"/>
      <c r="P9" s="200" t="s">
        <v>16</v>
      </c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 t="s">
        <v>17</v>
      </c>
      <c r="AJ9" s="203"/>
      <c r="AK9" s="203"/>
      <c r="AL9" s="203"/>
      <c r="AM9" s="203"/>
      <c r="AN9" s="203"/>
      <c r="AO9" s="11" t="s">
        <v>18</v>
      </c>
      <c r="AP9" s="12"/>
      <c r="AQ9" s="13"/>
      <c r="AR9" s="13"/>
      <c r="AS9" s="13"/>
      <c r="AT9" s="14"/>
    </row>
    <row r="10" spans="1:56" s="8" customFormat="1" ht="13.5" customHeight="1" thickBot="1" x14ac:dyDescent="0.25">
      <c r="A10" s="1"/>
      <c r="B10" s="124"/>
      <c r="C10" s="202" t="s">
        <v>19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 t="s">
        <v>20</v>
      </c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15" t="s">
        <v>21</v>
      </c>
      <c r="AP10" s="217" t="s">
        <v>22</v>
      </c>
      <c r="AQ10" s="217"/>
      <c r="AR10" s="217"/>
      <c r="AS10" s="217"/>
      <c r="AT10" s="218"/>
    </row>
    <row r="11" spans="1:56" s="8" customFormat="1" ht="12.75" customHeight="1" x14ac:dyDescent="0.2">
      <c r="A11" s="1"/>
      <c r="B11" s="122" t="s">
        <v>23</v>
      </c>
      <c r="C11" s="201" t="s">
        <v>24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 t="s">
        <v>25</v>
      </c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16" t="s">
        <v>26</v>
      </c>
      <c r="AP11" s="215"/>
      <c r="AQ11" s="215"/>
      <c r="AR11" s="215"/>
      <c r="AS11" s="215"/>
      <c r="AT11" s="216"/>
    </row>
    <row r="12" spans="1:56" s="8" customFormat="1" ht="12.75" customHeight="1" x14ac:dyDescent="0.2">
      <c r="A12" s="1"/>
      <c r="B12" s="123"/>
      <c r="C12" s="190" t="s">
        <v>5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 t="s">
        <v>6</v>
      </c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81" t="s">
        <v>27</v>
      </c>
      <c r="AP12" s="182"/>
      <c r="AQ12" s="183"/>
      <c r="AR12" s="183"/>
      <c r="AS12" s="183"/>
      <c r="AT12" s="184"/>
    </row>
    <row r="13" spans="1:56" s="8" customFormat="1" ht="12.75" customHeight="1" x14ac:dyDescent="0.2">
      <c r="A13" s="1"/>
      <c r="B13" s="123"/>
      <c r="C13" s="190" t="s">
        <v>28</v>
      </c>
      <c r="D13" s="190"/>
      <c r="E13" s="190"/>
      <c r="F13" s="190"/>
      <c r="G13" s="190" t="s">
        <v>29</v>
      </c>
      <c r="H13" s="190"/>
      <c r="I13" s="190"/>
      <c r="J13" s="190"/>
      <c r="K13" s="190"/>
      <c r="L13" s="190"/>
      <c r="M13" s="190"/>
      <c r="N13" s="190"/>
      <c r="O13" s="190"/>
      <c r="P13" s="190" t="s">
        <v>30</v>
      </c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0" t="s">
        <v>31</v>
      </c>
      <c r="AP13" s="179"/>
      <c r="AQ13" s="179"/>
      <c r="AR13" s="179"/>
      <c r="AS13" s="179"/>
      <c r="AT13" s="180"/>
    </row>
    <row r="14" spans="1:56" s="8" customFormat="1" ht="12.75" customHeight="1" x14ac:dyDescent="0.2">
      <c r="A14" s="1"/>
      <c r="B14" s="123"/>
      <c r="C14" s="190" t="s">
        <v>32</v>
      </c>
      <c r="D14" s="190"/>
      <c r="E14" s="190"/>
      <c r="F14" s="190"/>
      <c r="G14" s="190" t="s">
        <v>33</v>
      </c>
      <c r="H14" s="190"/>
      <c r="I14" s="190"/>
      <c r="J14" s="185"/>
      <c r="K14" s="185"/>
      <c r="L14" s="186"/>
      <c r="M14" s="186"/>
      <c r="N14" s="186"/>
      <c r="O14" s="186"/>
      <c r="P14" s="190" t="s">
        <v>34</v>
      </c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 t="s">
        <v>17</v>
      </c>
      <c r="AJ14" s="147"/>
      <c r="AK14" s="147"/>
      <c r="AL14" s="147"/>
      <c r="AM14" s="147"/>
      <c r="AN14" s="147"/>
      <c r="AO14" s="187" t="s">
        <v>35</v>
      </c>
      <c r="AP14" s="188"/>
      <c r="AQ14" s="188"/>
      <c r="AR14" s="188"/>
      <c r="AS14" s="188"/>
      <c r="AT14" s="189"/>
    </row>
    <row r="15" spans="1:56" s="8" customFormat="1" ht="12.75" customHeight="1" thickBot="1" x14ac:dyDescent="0.25">
      <c r="A15" s="1"/>
      <c r="B15" s="124"/>
      <c r="C15" s="222" t="s">
        <v>36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 t="s">
        <v>37</v>
      </c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3"/>
      <c r="AP15" s="150"/>
      <c r="AQ15" s="150"/>
      <c r="AR15" s="150"/>
      <c r="AS15" s="150"/>
      <c r="AT15" s="151"/>
    </row>
    <row r="16" spans="1:56" s="8" customFormat="1" ht="15" customHeight="1" x14ac:dyDescent="0.2">
      <c r="A16" s="1"/>
      <c r="B16" s="131" t="s">
        <v>38</v>
      </c>
      <c r="C16" s="173" t="s">
        <v>39</v>
      </c>
      <c r="D16" s="174"/>
      <c r="E16" s="174" t="s">
        <v>40</v>
      </c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 t="s">
        <v>41</v>
      </c>
      <c r="Q16" s="174"/>
      <c r="R16" s="174"/>
      <c r="S16" s="174"/>
      <c r="T16" s="174"/>
      <c r="U16" s="193"/>
      <c r="V16" s="173" t="s">
        <v>39</v>
      </c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 t="s">
        <v>40</v>
      </c>
      <c r="AL16" s="174"/>
      <c r="AM16" s="174"/>
      <c r="AN16" s="174"/>
      <c r="AO16" s="174"/>
      <c r="AP16" s="174"/>
      <c r="AQ16" s="174"/>
      <c r="AR16" s="193"/>
      <c r="AS16" s="191" t="s">
        <v>41</v>
      </c>
      <c r="AT16" s="192"/>
    </row>
    <row r="17" spans="1:46" s="8" customFormat="1" ht="12.75" customHeight="1" x14ac:dyDescent="0.2">
      <c r="A17" s="1"/>
      <c r="B17" s="132"/>
      <c r="C17" s="196" t="s">
        <v>129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95"/>
      <c r="V17" s="196" t="s">
        <v>43</v>
      </c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7"/>
      <c r="AT17" s="198"/>
    </row>
    <row r="18" spans="1:46" s="8" customFormat="1" ht="15.75" customHeight="1" thickBot="1" x14ac:dyDescent="0.25">
      <c r="A18" s="1"/>
      <c r="B18" s="133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94"/>
      <c r="V18" s="175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7"/>
      <c r="AT18" s="178"/>
    </row>
    <row r="19" spans="1:46" s="8" customFormat="1" ht="12" customHeight="1" x14ac:dyDescent="0.2">
      <c r="A19" s="2"/>
      <c r="B19" s="122" t="s">
        <v>44</v>
      </c>
      <c r="C19" s="136" t="s">
        <v>45</v>
      </c>
      <c r="D19" s="209" t="s">
        <v>46</v>
      </c>
      <c r="E19" s="140" t="s">
        <v>47</v>
      </c>
      <c r="F19" s="140" t="s">
        <v>48</v>
      </c>
      <c r="G19" s="140" t="s">
        <v>49</v>
      </c>
      <c r="H19" s="17" t="s">
        <v>50</v>
      </c>
      <c r="I19" s="18">
        <v>1</v>
      </c>
      <c r="J19" s="18">
        <v>2</v>
      </c>
      <c r="K19" s="18">
        <v>3</v>
      </c>
      <c r="L19" s="18">
        <v>4</v>
      </c>
      <c r="M19" s="18">
        <v>5</v>
      </c>
      <c r="N19" s="18">
        <v>6</v>
      </c>
      <c r="O19" s="18">
        <v>7</v>
      </c>
      <c r="P19" s="18">
        <v>8</v>
      </c>
      <c r="Q19" s="18">
        <v>9</v>
      </c>
      <c r="R19" s="18">
        <v>10</v>
      </c>
      <c r="S19" s="18">
        <v>11</v>
      </c>
      <c r="T19" s="18">
        <v>12</v>
      </c>
      <c r="U19" s="18">
        <v>13</v>
      </c>
      <c r="V19" s="18">
        <v>14</v>
      </c>
      <c r="W19" s="18">
        <v>15</v>
      </c>
      <c r="X19" s="18">
        <v>16</v>
      </c>
      <c r="Y19" s="18">
        <v>17</v>
      </c>
      <c r="Z19" s="18">
        <v>18</v>
      </c>
      <c r="AA19" s="18">
        <v>19</v>
      </c>
      <c r="AB19" s="18">
        <v>20</v>
      </c>
      <c r="AC19" s="18">
        <v>21</v>
      </c>
      <c r="AD19" s="18">
        <v>22</v>
      </c>
      <c r="AE19" s="18">
        <v>23</v>
      </c>
      <c r="AF19" s="18">
        <v>24</v>
      </c>
      <c r="AG19" s="18">
        <v>25</v>
      </c>
      <c r="AH19" s="18">
        <v>26</v>
      </c>
      <c r="AI19" s="18">
        <v>27</v>
      </c>
      <c r="AJ19" s="18">
        <v>28</v>
      </c>
      <c r="AK19" s="18">
        <v>29</v>
      </c>
      <c r="AL19" s="18">
        <v>30</v>
      </c>
      <c r="AM19" s="18">
        <v>31</v>
      </c>
      <c r="AN19" s="140" t="s">
        <v>51</v>
      </c>
      <c r="AO19" s="142" t="s">
        <v>52</v>
      </c>
      <c r="AP19" s="140" t="s">
        <v>53</v>
      </c>
      <c r="AQ19" s="140" t="s">
        <v>54</v>
      </c>
      <c r="AR19" s="142" t="s">
        <v>55</v>
      </c>
      <c r="AS19" s="144" t="s">
        <v>56</v>
      </c>
      <c r="AT19" s="138" t="s">
        <v>57</v>
      </c>
    </row>
    <row r="20" spans="1:46" s="8" customFormat="1" ht="12" customHeight="1" x14ac:dyDescent="0.2">
      <c r="A20" s="3"/>
      <c r="B20" s="123"/>
      <c r="C20" s="137"/>
      <c r="D20" s="210"/>
      <c r="E20" s="141"/>
      <c r="F20" s="141"/>
      <c r="G20" s="141"/>
      <c r="H20" s="19" t="s">
        <v>58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141"/>
      <c r="AO20" s="143"/>
      <c r="AP20" s="141"/>
      <c r="AQ20" s="141"/>
      <c r="AR20" s="143"/>
      <c r="AS20" s="145"/>
      <c r="AT20" s="139"/>
    </row>
    <row r="21" spans="1:46" s="8" customFormat="1" x14ac:dyDescent="0.2">
      <c r="A21" s="3"/>
      <c r="B21" s="12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2"/>
      <c r="AO21" s="23"/>
      <c r="AP21" s="20"/>
      <c r="AQ21" s="22"/>
      <c r="AR21" s="24"/>
      <c r="AS21" s="25"/>
      <c r="AT21" s="26"/>
    </row>
    <row r="22" spans="1:46" s="8" customFormat="1" x14ac:dyDescent="0.2">
      <c r="A22" s="3"/>
      <c r="B22" s="123"/>
      <c r="C22" s="42" t="s">
        <v>59</v>
      </c>
      <c r="D22" s="43"/>
      <c r="E22" s="44"/>
      <c r="F22" s="45"/>
      <c r="G22" s="44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9"/>
      <c r="AQ22" s="49"/>
      <c r="AR22" s="50"/>
      <c r="AS22" s="51"/>
      <c r="AT22" s="52"/>
    </row>
    <row r="23" spans="1:46" s="8" customFormat="1" x14ac:dyDescent="0.2">
      <c r="A23" s="3"/>
      <c r="B23" s="123"/>
      <c r="C23" s="53" t="s">
        <v>60</v>
      </c>
      <c r="D23" s="54" t="s">
        <v>61</v>
      </c>
      <c r="E23" s="55" t="s">
        <v>62</v>
      </c>
      <c r="F23" s="56">
        <v>0.35416666666666669</v>
      </c>
      <c r="G23" s="55" t="s">
        <v>63</v>
      </c>
      <c r="H23" s="57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2">
        <v>14</v>
      </c>
      <c r="AO23" s="95">
        <v>2838</v>
      </c>
      <c r="AP23" s="96">
        <v>0.5</v>
      </c>
      <c r="AQ23" s="96">
        <v>0.375</v>
      </c>
      <c r="AR23" s="97">
        <f>(AO23*AN23)*AQ23</f>
        <v>14899.5</v>
      </c>
      <c r="AS23" s="94"/>
      <c r="AT23" s="102">
        <f t="shared" ref="AT23:AT33" si="0">AR23-AS23*AR23</f>
        <v>14899.5</v>
      </c>
    </row>
    <row r="24" spans="1:46" s="8" customFormat="1" x14ac:dyDescent="0.2">
      <c r="A24" s="3"/>
      <c r="B24" s="123"/>
      <c r="C24" s="53" t="s">
        <v>64</v>
      </c>
      <c r="D24" s="54" t="s">
        <v>61</v>
      </c>
      <c r="E24" s="55" t="s">
        <v>65</v>
      </c>
      <c r="F24" s="56">
        <v>0.41666666666666669</v>
      </c>
      <c r="G24" s="55" t="s">
        <v>66</v>
      </c>
      <c r="H24" s="57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2">
        <v>14</v>
      </c>
      <c r="AO24" s="98">
        <v>2627</v>
      </c>
      <c r="AP24" s="96">
        <v>0.5</v>
      </c>
      <c r="AQ24" s="96">
        <v>0.375</v>
      </c>
      <c r="AR24" s="97">
        <f t="shared" ref="AR24:AR29" si="1">(AO24*AN24)*AQ24</f>
        <v>13791.75</v>
      </c>
      <c r="AS24" s="94"/>
      <c r="AT24" s="102">
        <f t="shared" si="0"/>
        <v>13791.75</v>
      </c>
    </row>
    <row r="25" spans="1:46" s="8" customFormat="1" x14ac:dyDescent="0.2">
      <c r="A25" s="3"/>
      <c r="B25" s="123"/>
      <c r="C25" s="53" t="s">
        <v>67</v>
      </c>
      <c r="D25" s="54" t="s">
        <v>61</v>
      </c>
      <c r="E25" s="55" t="s">
        <v>68</v>
      </c>
      <c r="F25" s="56">
        <v>0.58333333333333337</v>
      </c>
      <c r="G25" s="55" t="s">
        <v>63</v>
      </c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2">
        <v>16</v>
      </c>
      <c r="AO25" s="95">
        <v>2300</v>
      </c>
      <c r="AP25" s="96">
        <v>0.65</v>
      </c>
      <c r="AQ25" s="96">
        <v>0.375</v>
      </c>
      <c r="AR25" s="97">
        <f t="shared" si="1"/>
        <v>13800</v>
      </c>
      <c r="AS25" s="94"/>
      <c r="AT25" s="102">
        <f>AR25-AS25*AR25</f>
        <v>13800</v>
      </c>
    </row>
    <row r="26" spans="1:46" s="8" customFormat="1" x14ac:dyDescent="0.2">
      <c r="A26" s="3"/>
      <c r="B26" s="123"/>
      <c r="C26" s="53" t="s">
        <v>69</v>
      </c>
      <c r="D26" s="54" t="s">
        <v>61</v>
      </c>
      <c r="E26" s="55" t="s">
        <v>70</v>
      </c>
      <c r="F26" s="56">
        <v>0.63541666666666663</v>
      </c>
      <c r="G26" s="55" t="s">
        <v>71</v>
      </c>
      <c r="H26" s="57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2">
        <v>14</v>
      </c>
      <c r="AO26" s="95">
        <v>3388</v>
      </c>
      <c r="AP26" s="96">
        <v>0.5</v>
      </c>
      <c r="AQ26" s="96">
        <v>0.375</v>
      </c>
      <c r="AR26" s="97">
        <f t="shared" si="1"/>
        <v>17787</v>
      </c>
      <c r="AS26" s="94"/>
      <c r="AT26" s="102">
        <f t="shared" si="0"/>
        <v>17787</v>
      </c>
    </row>
    <row r="27" spans="1:46" s="8" customFormat="1" x14ac:dyDescent="0.2">
      <c r="A27" s="3"/>
      <c r="B27" s="123"/>
      <c r="C27" s="53" t="s">
        <v>72</v>
      </c>
      <c r="D27" s="54" t="s">
        <v>61</v>
      </c>
      <c r="E27" s="55" t="s">
        <v>73</v>
      </c>
      <c r="F27" s="56">
        <v>0.75</v>
      </c>
      <c r="G27" s="55" t="s">
        <v>63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2">
        <v>16</v>
      </c>
      <c r="AO27" s="95">
        <v>2900</v>
      </c>
      <c r="AP27" s="99">
        <v>0.65</v>
      </c>
      <c r="AQ27" s="96">
        <v>0.375</v>
      </c>
      <c r="AR27" s="97">
        <f t="shared" si="1"/>
        <v>17400</v>
      </c>
      <c r="AS27" s="94"/>
      <c r="AT27" s="102">
        <f t="shared" si="0"/>
        <v>17400</v>
      </c>
    </row>
    <row r="28" spans="1:46" s="8" customFormat="1" x14ac:dyDescent="0.2">
      <c r="A28" s="3"/>
      <c r="B28" s="123"/>
      <c r="C28" s="53" t="s">
        <v>74</v>
      </c>
      <c r="D28" s="54" t="s">
        <v>61</v>
      </c>
      <c r="E28" s="55" t="s">
        <v>75</v>
      </c>
      <c r="F28" s="56">
        <v>0.79861111111111116</v>
      </c>
      <c r="G28" s="55" t="s">
        <v>63</v>
      </c>
      <c r="H28" s="57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92">
        <v>8</v>
      </c>
      <c r="AO28" s="95">
        <v>4407</v>
      </c>
      <c r="AP28" s="96">
        <v>0.65</v>
      </c>
      <c r="AQ28" s="96">
        <v>0.375</v>
      </c>
      <c r="AR28" s="97">
        <f t="shared" si="1"/>
        <v>13221</v>
      </c>
      <c r="AS28" s="94"/>
      <c r="AT28" s="102">
        <f t="shared" si="0"/>
        <v>13221</v>
      </c>
    </row>
    <row r="29" spans="1:46" s="8" customFormat="1" x14ac:dyDescent="0.2">
      <c r="A29" s="3"/>
      <c r="B29" s="123"/>
      <c r="C29" s="53" t="s">
        <v>76</v>
      </c>
      <c r="D29" s="54" t="s">
        <v>77</v>
      </c>
      <c r="E29" s="55" t="s">
        <v>78</v>
      </c>
      <c r="F29" s="56">
        <v>0.82638888888888884</v>
      </c>
      <c r="G29" s="55" t="s">
        <v>63</v>
      </c>
      <c r="H29" s="57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92">
        <v>6</v>
      </c>
      <c r="AO29" s="95">
        <v>8331</v>
      </c>
      <c r="AP29" s="96">
        <v>0.65</v>
      </c>
      <c r="AQ29" s="96">
        <v>0.375</v>
      </c>
      <c r="AR29" s="97">
        <f t="shared" si="1"/>
        <v>18744.75</v>
      </c>
      <c r="AS29" s="94"/>
      <c r="AT29" s="102">
        <f t="shared" si="0"/>
        <v>18744.75</v>
      </c>
    </row>
    <row r="30" spans="1:46" s="8" customFormat="1" x14ac:dyDescent="0.2">
      <c r="A30" s="3"/>
      <c r="B30" s="123"/>
      <c r="C30" s="53" t="s">
        <v>79</v>
      </c>
      <c r="D30" s="54" t="s">
        <v>80</v>
      </c>
      <c r="E30" s="55" t="s">
        <v>81</v>
      </c>
      <c r="F30" s="56">
        <v>0.3125</v>
      </c>
      <c r="G30" s="55" t="s">
        <v>63</v>
      </c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92">
        <v>4</v>
      </c>
      <c r="AO30" s="95">
        <v>2567</v>
      </c>
      <c r="AP30" s="96">
        <v>0.5</v>
      </c>
      <c r="AQ30" s="96">
        <v>0.375</v>
      </c>
      <c r="AR30" s="97">
        <f>(AO30*AN30)*AQ30</f>
        <v>3850.5</v>
      </c>
      <c r="AS30" s="94"/>
      <c r="AT30" s="102">
        <f t="shared" si="0"/>
        <v>3850.5</v>
      </c>
    </row>
    <row r="31" spans="1:46" s="8" customFormat="1" x14ac:dyDescent="0.2">
      <c r="A31" s="3"/>
      <c r="B31" s="123"/>
      <c r="C31" s="53" t="s">
        <v>82</v>
      </c>
      <c r="D31" s="54" t="s">
        <v>83</v>
      </c>
      <c r="E31" s="55" t="s">
        <v>84</v>
      </c>
      <c r="F31" s="56">
        <v>0.55208333333333337</v>
      </c>
      <c r="G31" s="55" t="s">
        <v>85</v>
      </c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92">
        <v>4</v>
      </c>
      <c r="AO31" s="95">
        <v>2627</v>
      </c>
      <c r="AP31" s="96">
        <v>0.65</v>
      </c>
      <c r="AQ31" s="96">
        <v>0.375</v>
      </c>
      <c r="AR31" s="97">
        <f t="shared" ref="AR31:AR33" si="2">(AO31*AN31)*AQ31</f>
        <v>3940.5</v>
      </c>
      <c r="AS31" s="94"/>
      <c r="AT31" s="102">
        <f t="shared" si="0"/>
        <v>3940.5</v>
      </c>
    </row>
    <row r="32" spans="1:46" s="8" customFormat="1" x14ac:dyDescent="0.2">
      <c r="A32" s="3"/>
      <c r="B32" s="123"/>
      <c r="C32" s="53" t="s">
        <v>86</v>
      </c>
      <c r="D32" s="54" t="s">
        <v>83</v>
      </c>
      <c r="E32" s="55" t="s">
        <v>87</v>
      </c>
      <c r="F32" s="56">
        <v>0.66666666666666663</v>
      </c>
      <c r="G32" s="55" t="s">
        <v>88</v>
      </c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92">
        <v>2</v>
      </c>
      <c r="AO32" s="95">
        <v>7899</v>
      </c>
      <c r="AP32" s="96">
        <v>0.65</v>
      </c>
      <c r="AQ32" s="96">
        <v>0.375</v>
      </c>
      <c r="AR32" s="97">
        <f t="shared" si="2"/>
        <v>5924.25</v>
      </c>
      <c r="AS32" s="94"/>
      <c r="AT32" s="102">
        <f t="shared" si="0"/>
        <v>5924.25</v>
      </c>
    </row>
    <row r="33" spans="1:46" s="8" customFormat="1" x14ac:dyDescent="0.2">
      <c r="A33" s="3"/>
      <c r="B33" s="123"/>
      <c r="C33" s="53" t="s">
        <v>89</v>
      </c>
      <c r="D33" s="54" t="s">
        <v>83</v>
      </c>
      <c r="E33" s="55" t="s">
        <v>90</v>
      </c>
      <c r="F33" s="56">
        <v>0.82291666666666663</v>
      </c>
      <c r="G33" s="55" t="s">
        <v>63</v>
      </c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92">
        <v>2</v>
      </c>
      <c r="AO33" s="95">
        <v>8622</v>
      </c>
      <c r="AP33" s="96">
        <v>0.65</v>
      </c>
      <c r="AQ33" s="96">
        <v>0.375</v>
      </c>
      <c r="AR33" s="97">
        <f t="shared" si="2"/>
        <v>6466.5</v>
      </c>
      <c r="AS33" s="94"/>
      <c r="AT33" s="102">
        <f t="shared" si="0"/>
        <v>6466.5</v>
      </c>
    </row>
    <row r="34" spans="1:46" s="8" customFormat="1" x14ac:dyDescent="0.2">
      <c r="A34" s="3"/>
      <c r="B34" s="123"/>
      <c r="C34" s="53"/>
      <c r="D34" s="64"/>
      <c r="E34" s="65"/>
      <c r="F34" s="66"/>
      <c r="G34" s="65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92"/>
      <c r="AO34" s="95"/>
      <c r="AP34" s="96"/>
      <c r="AQ34" s="96"/>
      <c r="AR34" s="97"/>
      <c r="AS34" s="62"/>
      <c r="AT34" s="102"/>
    </row>
    <row r="35" spans="1:46" s="8" customFormat="1" x14ac:dyDescent="0.2">
      <c r="A35" s="3"/>
      <c r="B35" s="123"/>
      <c r="C35" s="67" t="s">
        <v>91</v>
      </c>
      <c r="D35" s="68"/>
      <c r="E35" s="69"/>
      <c r="F35" s="70"/>
      <c r="G35" s="69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93"/>
      <c r="AO35" s="100"/>
      <c r="AP35" s="49"/>
      <c r="AQ35" s="49"/>
      <c r="AR35" s="101"/>
      <c r="AS35" s="73"/>
      <c r="AT35" s="103"/>
    </row>
    <row r="36" spans="1:46" s="8" customFormat="1" x14ac:dyDescent="0.2">
      <c r="A36" s="3"/>
      <c r="B36" s="123"/>
      <c r="C36" s="53" t="s">
        <v>60</v>
      </c>
      <c r="D36" s="54" t="s">
        <v>61</v>
      </c>
      <c r="E36" s="55" t="s">
        <v>62</v>
      </c>
      <c r="F36" s="56">
        <v>0.35416666666666669</v>
      </c>
      <c r="G36" s="55" t="s">
        <v>63</v>
      </c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92">
        <v>3</v>
      </c>
      <c r="AO36" s="95">
        <v>2838</v>
      </c>
      <c r="AP36" s="96">
        <v>0.5</v>
      </c>
      <c r="AQ36" s="96">
        <v>1</v>
      </c>
      <c r="AR36" s="97">
        <f>(AO36*AN36)*AQ36</f>
        <v>8514</v>
      </c>
      <c r="AS36" s="94"/>
      <c r="AT36" s="102">
        <f t="shared" ref="AT36:AT45" si="3">AR36-AS36*AR36</f>
        <v>8514</v>
      </c>
    </row>
    <row r="37" spans="1:46" s="8" customFormat="1" x14ac:dyDescent="0.2">
      <c r="A37" s="3"/>
      <c r="B37" s="123"/>
      <c r="C37" s="53" t="s">
        <v>64</v>
      </c>
      <c r="D37" s="54" t="s">
        <v>61</v>
      </c>
      <c r="E37" s="55" t="s">
        <v>65</v>
      </c>
      <c r="F37" s="56">
        <v>0.41666666666666669</v>
      </c>
      <c r="G37" s="55" t="s">
        <v>66</v>
      </c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92">
        <v>2</v>
      </c>
      <c r="AO37" s="98">
        <v>2627</v>
      </c>
      <c r="AP37" s="96">
        <v>0.5</v>
      </c>
      <c r="AQ37" s="96">
        <v>1</v>
      </c>
      <c r="AR37" s="97">
        <f t="shared" ref="AR37:AR45" si="4">(AO37*AN37)*AQ37</f>
        <v>5254</v>
      </c>
      <c r="AS37" s="94"/>
      <c r="AT37" s="102">
        <f t="shared" si="3"/>
        <v>5254</v>
      </c>
    </row>
    <row r="38" spans="1:46" s="8" customFormat="1" x14ac:dyDescent="0.2">
      <c r="A38" s="3"/>
      <c r="B38" s="123"/>
      <c r="C38" s="53" t="s">
        <v>67</v>
      </c>
      <c r="D38" s="54" t="s">
        <v>61</v>
      </c>
      <c r="E38" s="55" t="s">
        <v>68</v>
      </c>
      <c r="F38" s="56">
        <v>0.58333333333333337</v>
      </c>
      <c r="G38" s="55" t="s">
        <v>63</v>
      </c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92">
        <v>2</v>
      </c>
      <c r="AO38" s="95">
        <v>2300</v>
      </c>
      <c r="AP38" s="96">
        <v>0.65</v>
      </c>
      <c r="AQ38" s="96">
        <v>1</v>
      </c>
      <c r="AR38" s="97">
        <f t="shared" si="4"/>
        <v>4600</v>
      </c>
      <c r="AS38" s="94"/>
      <c r="AT38" s="102">
        <f t="shared" si="3"/>
        <v>4600</v>
      </c>
    </row>
    <row r="39" spans="1:46" s="8" customFormat="1" x14ac:dyDescent="0.2">
      <c r="A39" s="3"/>
      <c r="B39" s="123"/>
      <c r="C39" s="53" t="s">
        <v>92</v>
      </c>
      <c r="D39" s="54" t="s">
        <v>61</v>
      </c>
      <c r="E39" s="55" t="s">
        <v>70</v>
      </c>
      <c r="F39" s="56">
        <v>0.63541666666666663</v>
      </c>
      <c r="G39" s="55" t="s">
        <v>71</v>
      </c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92">
        <v>2</v>
      </c>
      <c r="AO39" s="95">
        <v>3388</v>
      </c>
      <c r="AP39" s="96">
        <v>0.5</v>
      </c>
      <c r="AQ39" s="96">
        <v>1</v>
      </c>
      <c r="AR39" s="97">
        <f t="shared" si="4"/>
        <v>6776</v>
      </c>
      <c r="AS39" s="94"/>
      <c r="AT39" s="102">
        <f t="shared" si="3"/>
        <v>6776</v>
      </c>
    </row>
    <row r="40" spans="1:46" s="8" customFormat="1" x14ac:dyDescent="0.2">
      <c r="A40" s="3"/>
      <c r="B40" s="123"/>
      <c r="C40" s="53" t="s">
        <v>72</v>
      </c>
      <c r="D40" s="54" t="s">
        <v>61</v>
      </c>
      <c r="E40" s="55" t="s">
        <v>73</v>
      </c>
      <c r="F40" s="56">
        <v>0.75</v>
      </c>
      <c r="G40" s="55" t="s">
        <v>63</v>
      </c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92">
        <v>2</v>
      </c>
      <c r="AO40" s="95">
        <v>2900</v>
      </c>
      <c r="AP40" s="99">
        <v>0.65</v>
      </c>
      <c r="AQ40" s="96">
        <v>1</v>
      </c>
      <c r="AR40" s="97">
        <f t="shared" si="4"/>
        <v>5800</v>
      </c>
      <c r="AS40" s="94"/>
      <c r="AT40" s="102">
        <f t="shared" si="3"/>
        <v>5800</v>
      </c>
    </row>
    <row r="41" spans="1:46" s="8" customFormat="1" x14ac:dyDescent="0.2">
      <c r="A41" s="3"/>
      <c r="B41" s="123"/>
      <c r="C41" s="53" t="s">
        <v>74</v>
      </c>
      <c r="D41" s="54" t="s">
        <v>61</v>
      </c>
      <c r="E41" s="55" t="s">
        <v>75</v>
      </c>
      <c r="F41" s="56">
        <v>0.79861111111111116</v>
      </c>
      <c r="G41" s="55" t="s">
        <v>63</v>
      </c>
      <c r="H41" s="57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92">
        <v>2</v>
      </c>
      <c r="AO41" s="95">
        <v>4407</v>
      </c>
      <c r="AP41" s="96">
        <v>0.65</v>
      </c>
      <c r="AQ41" s="96">
        <v>1</v>
      </c>
      <c r="AR41" s="97">
        <f t="shared" si="4"/>
        <v>8814</v>
      </c>
      <c r="AS41" s="94"/>
      <c r="AT41" s="102">
        <f t="shared" si="3"/>
        <v>8814</v>
      </c>
    </row>
    <row r="42" spans="1:46" s="8" customFormat="1" x14ac:dyDescent="0.2">
      <c r="A42" s="3"/>
      <c r="B42" s="123"/>
      <c r="C42" s="53" t="s">
        <v>76</v>
      </c>
      <c r="D42" s="54" t="s">
        <v>77</v>
      </c>
      <c r="E42" s="55" t="s">
        <v>78</v>
      </c>
      <c r="F42" s="56">
        <v>0.82638888888888884</v>
      </c>
      <c r="G42" s="55" t="s">
        <v>63</v>
      </c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92">
        <v>2</v>
      </c>
      <c r="AO42" s="95">
        <v>8331</v>
      </c>
      <c r="AP42" s="96">
        <v>0.65</v>
      </c>
      <c r="AQ42" s="96">
        <v>1</v>
      </c>
      <c r="AR42" s="97">
        <f t="shared" si="4"/>
        <v>16662</v>
      </c>
      <c r="AS42" s="94"/>
      <c r="AT42" s="102">
        <f t="shared" si="3"/>
        <v>16662</v>
      </c>
    </row>
    <row r="43" spans="1:46" s="8" customFormat="1" x14ac:dyDescent="0.2">
      <c r="A43" s="3"/>
      <c r="B43" s="123"/>
      <c r="C43" s="53" t="s">
        <v>82</v>
      </c>
      <c r="D43" s="54" t="s">
        <v>83</v>
      </c>
      <c r="E43" s="55" t="s">
        <v>84</v>
      </c>
      <c r="F43" s="56">
        <v>0.55208333333333337</v>
      </c>
      <c r="G43" s="55" t="s">
        <v>85</v>
      </c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92">
        <v>2</v>
      </c>
      <c r="AO43" s="95">
        <v>2627</v>
      </c>
      <c r="AP43" s="96">
        <v>0.65</v>
      </c>
      <c r="AQ43" s="96">
        <v>1</v>
      </c>
      <c r="AR43" s="97">
        <f t="shared" si="4"/>
        <v>5254</v>
      </c>
      <c r="AS43" s="94"/>
      <c r="AT43" s="102">
        <f t="shared" si="3"/>
        <v>5254</v>
      </c>
    </row>
    <row r="44" spans="1:46" s="8" customFormat="1" x14ac:dyDescent="0.2">
      <c r="A44" s="3"/>
      <c r="B44" s="123"/>
      <c r="C44" s="53" t="s">
        <v>86</v>
      </c>
      <c r="D44" s="54" t="s">
        <v>83</v>
      </c>
      <c r="E44" s="55" t="s">
        <v>87</v>
      </c>
      <c r="F44" s="56">
        <v>0.66666666666666663</v>
      </c>
      <c r="G44" s="55" t="s">
        <v>88</v>
      </c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92">
        <v>2</v>
      </c>
      <c r="AO44" s="95">
        <v>7899</v>
      </c>
      <c r="AP44" s="96">
        <v>0.65</v>
      </c>
      <c r="AQ44" s="96">
        <v>1</v>
      </c>
      <c r="AR44" s="97">
        <f t="shared" si="4"/>
        <v>15798</v>
      </c>
      <c r="AS44" s="94"/>
      <c r="AT44" s="102">
        <f t="shared" si="3"/>
        <v>15798</v>
      </c>
    </row>
    <row r="45" spans="1:46" s="8" customFormat="1" x14ac:dyDescent="0.2">
      <c r="A45" s="3"/>
      <c r="B45" s="123"/>
      <c r="C45" s="53" t="s">
        <v>89</v>
      </c>
      <c r="D45" s="54" t="s">
        <v>83</v>
      </c>
      <c r="E45" s="55" t="s">
        <v>90</v>
      </c>
      <c r="F45" s="56">
        <v>0.82291666666666663</v>
      </c>
      <c r="G45" s="55" t="s">
        <v>63</v>
      </c>
      <c r="H45" s="57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92">
        <v>1</v>
      </c>
      <c r="AO45" s="95">
        <v>8622</v>
      </c>
      <c r="AP45" s="96">
        <v>0.65</v>
      </c>
      <c r="AQ45" s="96">
        <v>1</v>
      </c>
      <c r="AR45" s="97">
        <f t="shared" si="4"/>
        <v>8622</v>
      </c>
      <c r="AS45" s="94"/>
      <c r="AT45" s="102">
        <f t="shared" si="3"/>
        <v>8622</v>
      </c>
    </row>
    <row r="46" spans="1:46" s="8" customFormat="1" x14ac:dyDescent="0.2">
      <c r="A46" s="3"/>
      <c r="B46" s="123"/>
      <c r="C46" s="53"/>
      <c r="D46" s="54"/>
      <c r="E46" s="55"/>
      <c r="F46" s="56"/>
      <c r="G46" s="55"/>
      <c r="H46" s="57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60"/>
      <c r="AP46" s="56"/>
      <c r="AQ46" s="56"/>
      <c r="AR46" s="61"/>
      <c r="AS46" s="62"/>
      <c r="AT46" s="63"/>
    </row>
    <row r="47" spans="1:46" s="8" customFormat="1" x14ac:dyDescent="0.2">
      <c r="A47" s="3"/>
      <c r="B47" s="123"/>
      <c r="C47" s="74" t="s">
        <v>93</v>
      </c>
      <c r="D47" s="75"/>
      <c r="E47" s="76"/>
      <c r="F47" s="77"/>
      <c r="G47" s="76"/>
      <c r="H47" s="78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80"/>
      <c r="AP47" s="77"/>
      <c r="AQ47" s="77"/>
      <c r="AR47" s="81"/>
      <c r="AS47" s="82"/>
      <c r="AT47" s="83"/>
    </row>
    <row r="48" spans="1:46" s="8" customFormat="1" x14ac:dyDescent="0.2">
      <c r="A48" s="3"/>
      <c r="B48" s="123"/>
      <c r="C48" s="53" t="s">
        <v>94</v>
      </c>
      <c r="D48" s="64"/>
      <c r="E48" s="65"/>
      <c r="F48" s="66"/>
      <c r="G48" s="65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O48" s="84"/>
      <c r="AP48" s="66"/>
      <c r="AQ48" s="66"/>
      <c r="AR48" s="85"/>
      <c r="AS48" s="86"/>
      <c r="AT48" s="87"/>
    </row>
    <row r="49" spans="1:46" s="8" customFormat="1" x14ac:dyDescent="0.2">
      <c r="A49" s="3"/>
      <c r="B49" s="123"/>
      <c r="C49" s="53" t="s">
        <v>95</v>
      </c>
      <c r="D49" s="64"/>
      <c r="E49" s="65"/>
      <c r="F49" s="66"/>
      <c r="G49" s="65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  <c r="AO49" s="84"/>
      <c r="AP49" s="66"/>
      <c r="AQ49" s="66"/>
      <c r="AR49" s="85"/>
      <c r="AS49" s="86"/>
      <c r="AT49" s="87"/>
    </row>
    <row r="50" spans="1:46" s="8" customFormat="1" x14ac:dyDescent="0.2">
      <c r="A50" s="3"/>
      <c r="B50" s="123"/>
      <c r="C50" s="53" t="s">
        <v>96</v>
      </c>
      <c r="D50" s="64"/>
      <c r="E50" s="65"/>
      <c r="F50" s="66"/>
      <c r="G50" s="65"/>
      <c r="H50" s="57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84"/>
      <c r="AP50" s="66"/>
      <c r="AQ50" s="66"/>
      <c r="AR50" s="85"/>
      <c r="AS50" s="86"/>
      <c r="AT50" s="87"/>
    </row>
    <row r="51" spans="1:46" s="8" customFormat="1" x14ac:dyDescent="0.2">
      <c r="A51" s="3"/>
      <c r="B51" s="123"/>
      <c r="C51" s="53" t="s">
        <v>97</v>
      </c>
      <c r="D51" s="64"/>
      <c r="E51" s="65"/>
      <c r="F51" s="66"/>
      <c r="G51" s="65"/>
      <c r="H51" s="57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  <c r="AO51" s="84"/>
      <c r="AP51" s="66"/>
      <c r="AQ51" s="66"/>
      <c r="AR51" s="85"/>
      <c r="AS51" s="86"/>
      <c r="AT51" s="87"/>
    </row>
    <row r="52" spans="1:46" s="8" customFormat="1" x14ac:dyDescent="0.2">
      <c r="A52" s="3"/>
      <c r="B52" s="123"/>
      <c r="C52" s="53" t="s">
        <v>98</v>
      </c>
      <c r="D52" s="64"/>
      <c r="E52" s="65"/>
      <c r="F52" s="66"/>
      <c r="G52" s="65"/>
      <c r="H52" s="57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84"/>
      <c r="AP52" s="66"/>
      <c r="AQ52" s="66"/>
      <c r="AR52" s="85"/>
      <c r="AS52" s="86"/>
      <c r="AT52" s="87"/>
    </row>
    <row r="53" spans="1:46" s="8" customFormat="1" x14ac:dyDescent="0.2">
      <c r="A53" s="3"/>
      <c r="B53" s="123"/>
      <c r="C53" s="53" t="s">
        <v>99</v>
      </c>
      <c r="D53" s="64"/>
      <c r="E53" s="65"/>
      <c r="F53" s="66"/>
      <c r="G53" s="65"/>
      <c r="H53" s="57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84"/>
      <c r="AP53" s="66"/>
      <c r="AQ53" s="66"/>
      <c r="AR53" s="85"/>
      <c r="AS53" s="86"/>
      <c r="AT53" s="87"/>
    </row>
    <row r="54" spans="1:46" s="8" customFormat="1" x14ac:dyDescent="0.2">
      <c r="A54" s="3"/>
      <c r="B54" s="123"/>
      <c r="C54" s="53" t="s">
        <v>100</v>
      </c>
      <c r="D54" s="64"/>
      <c r="E54" s="65"/>
      <c r="F54" s="66"/>
      <c r="G54" s="65"/>
      <c r="H54" s="57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  <c r="AO54" s="84"/>
      <c r="AP54" s="66"/>
      <c r="AQ54" s="66"/>
      <c r="AR54" s="85"/>
      <c r="AS54" s="86"/>
      <c r="AT54" s="87"/>
    </row>
    <row r="55" spans="1:46" s="8" customFormat="1" x14ac:dyDescent="0.2">
      <c r="A55" s="3"/>
      <c r="B55" s="123"/>
      <c r="C55" s="53" t="s">
        <v>101</v>
      </c>
      <c r="D55" s="64"/>
      <c r="E55" s="65"/>
      <c r="F55" s="66"/>
      <c r="G55" s="65"/>
      <c r="H55" s="57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9"/>
      <c r="AO55" s="84"/>
      <c r="AP55" s="66"/>
      <c r="AQ55" s="66"/>
      <c r="AR55" s="85"/>
      <c r="AS55" s="86"/>
      <c r="AT55" s="87"/>
    </row>
    <row r="56" spans="1:46" s="8" customFormat="1" x14ac:dyDescent="0.2">
      <c r="A56" s="3"/>
      <c r="B56" s="123"/>
      <c r="C56" s="53"/>
      <c r="D56" s="64"/>
      <c r="E56" s="65"/>
      <c r="F56" s="65"/>
      <c r="G56" s="65"/>
      <c r="H56" s="8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9"/>
      <c r="AO56" s="89"/>
      <c r="AP56" s="65"/>
      <c r="AQ56" s="66"/>
      <c r="AR56" s="85"/>
      <c r="AS56" s="86"/>
      <c r="AT56" s="87"/>
    </row>
    <row r="57" spans="1:46" s="8" customFormat="1" ht="12.75" customHeight="1" x14ac:dyDescent="0.2">
      <c r="A57" s="3"/>
      <c r="B57" s="123"/>
      <c r="C57" s="90" t="s">
        <v>55</v>
      </c>
      <c r="D57" s="65"/>
      <c r="E57" s="65"/>
      <c r="F57" s="65"/>
      <c r="G57" s="65"/>
      <c r="H57" s="91">
        <f>AT57/AN57</f>
        <v>0</v>
      </c>
      <c r="I57" s="104">
        <f t="shared" ref="I57:AM57" si="5">SUM(I21:I56)</f>
        <v>0</v>
      </c>
      <c r="J57" s="104">
        <f t="shared" si="5"/>
        <v>0</v>
      </c>
      <c r="K57" s="104">
        <f t="shared" si="5"/>
        <v>0</v>
      </c>
      <c r="L57" s="104">
        <f t="shared" si="5"/>
        <v>0</v>
      </c>
      <c r="M57" s="104">
        <f t="shared" si="5"/>
        <v>0</v>
      </c>
      <c r="N57" s="104">
        <f t="shared" si="5"/>
        <v>0</v>
      </c>
      <c r="O57" s="104">
        <f t="shared" si="5"/>
        <v>0</v>
      </c>
      <c r="P57" s="104">
        <f t="shared" si="5"/>
        <v>0</v>
      </c>
      <c r="Q57" s="104">
        <f t="shared" si="5"/>
        <v>0</v>
      </c>
      <c r="R57" s="104">
        <f t="shared" si="5"/>
        <v>0</v>
      </c>
      <c r="S57" s="104">
        <f t="shared" si="5"/>
        <v>0</v>
      </c>
      <c r="T57" s="104">
        <f t="shared" si="5"/>
        <v>0</v>
      </c>
      <c r="U57" s="104">
        <f t="shared" si="5"/>
        <v>0</v>
      </c>
      <c r="V57" s="104">
        <f t="shared" si="5"/>
        <v>0</v>
      </c>
      <c r="W57" s="104">
        <f t="shared" si="5"/>
        <v>0</v>
      </c>
      <c r="X57" s="104">
        <f t="shared" si="5"/>
        <v>0</v>
      </c>
      <c r="Y57" s="104">
        <f t="shared" si="5"/>
        <v>0</v>
      </c>
      <c r="Z57" s="104">
        <f t="shared" si="5"/>
        <v>0</v>
      </c>
      <c r="AA57" s="104">
        <f t="shared" si="5"/>
        <v>0</v>
      </c>
      <c r="AB57" s="104">
        <f t="shared" si="5"/>
        <v>0</v>
      </c>
      <c r="AC57" s="104">
        <f t="shared" si="5"/>
        <v>0</v>
      </c>
      <c r="AD57" s="104">
        <f t="shared" si="5"/>
        <v>0</v>
      </c>
      <c r="AE57" s="104">
        <f t="shared" si="5"/>
        <v>0</v>
      </c>
      <c r="AF57" s="104">
        <f t="shared" si="5"/>
        <v>0</v>
      </c>
      <c r="AG57" s="104">
        <f t="shared" si="5"/>
        <v>0</v>
      </c>
      <c r="AH57" s="104">
        <f t="shared" si="5"/>
        <v>0</v>
      </c>
      <c r="AI57" s="104">
        <f t="shared" si="5"/>
        <v>0</v>
      </c>
      <c r="AJ57" s="104">
        <f t="shared" si="5"/>
        <v>0</v>
      </c>
      <c r="AK57" s="104">
        <f t="shared" si="5"/>
        <v>0</v>
      </c>
      <c r="AL57" s="104">
        <f t="shared" si="5"/>
        <v>0</v>
      </c>
      <c r="AM57" s="104">
        <f t="shared" si="5"/>
        <v>0</v>
      </c>
      <c r="AN57" s="92">
        <f>SUM(AN23:AN56)</f>
        <v>120</v>
      </c>
      <c r="AO57" s="84"/>
      <c r="AP57" s="84"/>
      <c r="AQ57" s="84"/>
      <c r="AR57" s="84"/>
      <c r="AS57" s="84"/>
      <c r="AT57" s="87"/>
    </row>
    <row r="58" spans="1:46" s="8" customFormat="1" ht="13.5" customHeight="1" thickBot="1" x14ac:dyDescent="0.25">
      <c r="A58" s="4"/>
      <c r="B58" s="124"/>
      <c r="C58" s="111" t="s">
        <v>102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</row>
    <row r="59" spans="1:46" s="8" customFormat="1" ht="3" customHeight="1" thickBot="1" x14ac:dyDescent="0.25">
      <c r="A59" s="1"/>
      <c r="D59" s="27"/>
      <c r="E59" s="28"/>
      <c r="F59" s="28"/>
      <c r="G59" s="28"/>
      <c r="H59" s="27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9"/>
      <c r="AO59" s="30"/>
      <c r="AP59" s="27"/>
      <c r="AQ59" s="28"/>
      <c r="AR59" s="31"/>
      <c r="AS59" s="32"/>
      <c r="AT59" s="33"/>
    </row>
    <row r="60" spans="1:46" s="8" customFormat="1" ht="16.5" customHeight="1" thickBot="1" x14ac:dyDescent="0.25">
      <c r="A60" s="1"/>
      <c r="B60" s="131" t="s">
        <v>103</v>
      </c>
      <c r="C60" s="224" t="s">
        <v>104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6"/>
      <c r="V60" s="158" t="s">
        <v>105</v>
      </c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60"/>
      <c r="AR60" s="171" t="s">
        <v>106</v>
      </c>
      <c r="AS60" s="172"/>
      <c r="AT60" s="34">
        <f>SUM(AR22:AR56)</f>
        <v>215919.75</v>
      </c>
    </row>
    <row r="61" spans="1:46" s="8" customFormat="1" x14ac:dyDescent="0.2">
      <c r="A61" s="1"/>
      <c r="B61" s="132"/>
      <c r="C61" s="105"/>
      <c r="D61" s="107"/>
      <c r="E61" s="105"/>
      <c r="F61" s="106"/>
      <c r="G61" s="106"/>
      <c r="H61" s="106"/>
      <c r="I61" s="106"/>
      <c r="J61" s="107"/>
      <c r="K61" s="105"/>
      <c r="L61" s="106"/>
      <c r="M61" s="106"/>
      <c r="N61" s="106"/>
      <c r="O61" s="106"/>
      <c r="P61" s="106"/>
      <c r="Q61" s="106"/>
      <c r="R61" s="106"/>
      <c r="S61" s="106"/>
      <c r="T61" s="106"/>
      <c r="U61" s="107"/>
      <c r="V61" s="163" t="s">
        <v>107</v>
      </c>
      <c r="W61" s="164"/>
      <c r="X61" s="164"/>
      <c r="Y61" s="164"/>
      <c r="Z61" s="164"/>
      <c r="AA61" s="165"/>
      <c r="AB61" s="163" t="s">
        <v>108</v>
      </c>
      <c r="AC61" s="169"/>
      <c r="AD61" s="169"/>
      <c r="AE61" s="169"/>
      <c r="AF61" s="169"/>
      <c r="AG61" s="170"/>
      <c r="AH61" s="163" t="s">
        <v>109</v>
      </c>
      <c r="AI61" s="169"/>
      <c r="AJ61" s="169"/>
      <c r="AK61" s="169"/>
      <c r="AL61" s="169"/>
      <c r="AM61" s="169"/>
      <c r="AN61" s="170"/>
      <c r="AO61" s="134"/>
      <c r="AP61" s="134"/>
      <c r="AQ61" s="135"/>
      <c r="AR61" s="166" t="s">
        <v>110</v>
      </c>
      <c r="AS61" s="167"/>
      <c r="AT61" s="35">
        <f>AT60-AT62</f>
        <v>0</v>
      </c>
    </row>
    <row r="62" spans="1:46" s="8" customFormat="1" x14ac:dyDescent="0.2">
      <c r="A62" s="1"/>
      <c r="B62" s="132"/>
      <c r="C62" s="108"/>
      <c r="D62" s="110"/>
      <c r="E62" s="108"/>
      <c r="F62" s="109"/>
      <c r="G62" s="109"/>
      <c r="H62" s="109"/>
      <c r="I62" s="109"/>
      <c r="J62" s="110"/>
      <c r="K62" s="108"/>
      <c r="L62" s="109"/>
      <c r="M62" s="109"/>
      <c r="N62" s="109"/>
      <c r="O62" s="109"/>
      <c r="P62" s="109"/>
      <c r="Q62" s="109"/>
      <c r="R62" s="109"/>
      <c r="S62" s="109"/>
      <c r="T62" s="109"/>
      <c r="U62" s="110"/>
      <c r="V62" s="146" t="s">
        <v>111</v>
      </c>
      <c r="W62" s="229"/>
      <c r="X62" s="229"/>
      <c r="Y62" s="229"/>
      <c r="Z62" s="156" t="s">
        <v>112</v>
      </c>
      <c r="AA62" s="157"/>
      <c r="AB62" s="146" t="s">
        <v>113</v>
      </c>
      <c r="AC62" s="147"/>
      <c r="AD62" s="147"/>
      <c r="AE62" s="147"/>
      <c r="AF62" s="156" t="s">
        <v>112</v>
      </c>
      <c r="AG62" s="157"/>
      <c r="AH62" s="146" t="s">
        <v>114</v>
      </c>
      <c r="AI62" s="147"/>
      <c r="AJ62" s="147"/>
      <c r="AK62" s="147"/>
      <c r="AL62" s="147"/>
      <c r="AM62" s="156"/>
      <c r="AN62" s="157"/>
      <c r="AO62" s="156"/>
      <c r="AP62" s="156"/>
      <c r="AQ62" s="168"/>
      <c r="AR62" s="154" t="s">
        <v>115</v>
      </c>
      <c r="AS62" s="155"/>
      <c r="AT62" s="36">
        <f>SUM(AT22:AT56)</f>
        <v>215919.75</v>
      </c>
    </row>
    <row r="63" spans="1:46" s="8" customFormat="1" x14ac:dyDescent="0.2">
      <c r="A63" s="1"/>
      <c r="B63" s="132"/>
      <c r="C63" s="108"/>
      <c r="D63" s="110"/>
      <c r="E63" s="108"/>
      <c r="F63" s="109"/>
      <c r="G63" s="109"/>
      <c r="H63" s="109"/>
      <c r="I63" s="109"/>
      <c r="J63" s="110"/>
      <c r="K63" s="108"/>
      <c r="L63" s="109"/>
      <c r="M63" s="109"/>
      <c r="N63" s="109"/>
      <c r="O63" s="109"/>
      <c r="P63" s="109"/>
      <c r="Q63" s="109"/>
      <c r="R63" s="109"/>
      <c r="S63" s="109"/>
      <c r="T63" s="109"/>
      <c r="U63" s="110"/>
      <c r="V63" s="146" t="s">
        <v>116</v>
      </c>
      <c r="W63" s="229"/>
      <c r="X63" s="229"/>
      <c r="Y63" s="229"/>
      <c r="Z63" s="156"/>
      <c r="AA63" s="157"/>
      <c r="AB63" s="146" t="s">
        <v>117</v>
      </c>
      <c r="AC63" s="147"/>
      <c r="AD63" s="147"/>
      <c r="AE63" s="147"/>
      <c r="AF63" s="156"/>
      <c r="AG63" s="157"/>
      <c r="AH63" s="146" t="s">
        <v>118</v>
      </c>
      <c r="AI63" s="147"/>
      <c r="AJ63" s="147"/>
      <c r="AK63" s="147"/>
      <c r="AL63" s="147"/>
      <c r="AM63" s="156" t="s">
        <v>112</v>
      </c>
      <c r="AN63" s="157"/>
      <c r="AO63" s="161" t="s">
        <v>119</v>
      </c>
      <c r="AP63" s="161"/>
      <c r="AQ63" s="162"/>
      <c r="AR63" s="154" t="s">
        <v>120</v>
      </c>
      <c r="AS63" s="155"/>
      <c r="AT63" s="36">
        <v>0</v>
      </c>
    </row>
    <row r="64" spans="1:46" s="8" customFormat="1" ht="12.75" thickBot="1" x14ac:dyDescent="0.25">
      <c r="A64" s="1"/>
      <c r="B64" s="133"/>
      <c r="C64" s="219" t="s">
        <v>121</v>
      </c>
      <c r="D64" s="220"/>
      <c r="E64" s="219" t="s">
        <v>122</v>
      </c>
      <c r="F64" s="221"/>
      <c r="G64" s="221"/>
      <c r="H64" s="221"/>
      <c r="I64" s="221"/>
      <c r="J64" s="220"/>
      <c r="K64" s="219" t="s">
        <v>123</v>
      </c>
      <c r="L64" s="221"/>
      <c r="M64" s="221"/>
      <c r="N64" s="221"/>
      <c r="O64" s="221"/>
      <c r="P64" s="221"/>
      <c r="Q64" s="221"/>
      <c r="R64" s="221"/>
      <c r="S64" s="221"/>
      <c r="T64" s="221"/>
      <c r="U64" s="220"/>
      <c r="V64" s="148" t="s">
        <v>124</v>
      </c>
      <c r="W64" s="227"/>
      <c r="X64" s="227"/>
      <c r="Y64" s="227"/>
      <c r="Z64" s="150"/>
      <c r="AA64" s="228"/>
      <c r="AB64" s="148" t="s">
        <v>125</v>
      </c>
      <c r="AC64" s="149"/>
      <c r="AD64" s="149"/>
      <c r="AE64" s="149"/>
      <c r="AF64" s="150"/>
      <c r="AG64" s="228"/>
      <c r="AH64" s="148" t="s">
        <v>126</v>
      </c>
      <c r="AI64" s="149"/>
      <c r="AJ64" s="149"/>
      <c r="AK64" s="149"/>
      <c r="AL64" s="149"/>
      <c r="AM64" s="150"/>
      <c r="AN64" s="228"/>
      <c r="AO64" s="150"/>
      <c r="AP64" s="150"/>
      <c r="AQ64" s="151"/>
      <c r="AR64" s="152" t="s">
        <v>118</v>
      </c>
      <c r="AS64" s="153"/>
      <c r="AT64" s="37">
        <f>AT62-AT63</f>
        <v>215919.75</v>
      </c>
    </row>
    <row r="65" spans="2:46" s="1" customFormat="1" ht="12" customHeight="1" x14ac:dyDescent="0.2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5"/>
    </row>
    <row r="66" spans="2:46" s="1" customFormat="1" ht="12.75" customHeight="1" x14ac:dyDescent="0.2"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2:46" s="1" customFormat="1" ht="12.75" customHeight="1" x14ac:dyDescent="0.2">
      <c r="B67" s="116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2:46" s="1" customFormat="1" ht="12.75" customHeight="1" x14ac:dyDescent="0.2">
      <c r="B68" s="116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2:46" s="1" customFormat="1" ht="12.75" customHeight="1" x14ac:dyDescent="0.2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8"/>
    </row>
    <row r="70" spans="2:46" s="1" customFormat="1" ht="12.75" customHeight="1" x14ac:dyDescent="0.2">
      <c r="B70" s="116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8"/>
    </row>
    <row r="71" spans="2:46" s="1" customFormat="1" ht="12.75" customHeight="1" x14ac:dyDescent="0.2">
      <c r="B71" s="116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8"/>
    </row>
    <row r="72" spans="2:46" s="1" customFormat="1" ht="12.75" customHeight="1" x14ac:dyDescent="0.2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8"/>
    </row>
    <row r="73" spans="2:46" s="1" customFormat="1" ht="12.75" customHeight="1" x14ac:dyDescent="0.2"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8"/>
    </row>
    <row r="74" spans="2:46" s="1" customFormat="1" ht="23.25" customHeight="1" thickBot="1" x14ac:dyDescent="0.25">
      <c r="B74" s="119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1"/>
    </row>
    <row r="75" spans="2:46" s="1" customFormat="1" ht="0.75" customHeight="1" x14ac:dyDescent="0.2">
      <c r="D75" s="5"/>
      <c r="E75" s="6"/>
      <c r="F75" s="6"/>
      <c r="H75" s="5"/>
      <c r="AP75" s="5"/>
      <c r="AQ75" s="6"/>
      <c r="AS75" s="7"/>
    </row>
    <row r="76" spans="2:46" s="1" customFormat="1" ht="12" hidden="1" customHeight="1" x14ac:dyDescent="0.2">
      <c r="D76" s="5"/>
      <c r="E76" s="6"/>
      <c r="F76" s="6"/>
      <c r="H76" s="5"/>
      <c r="AP76" s="5"/>
      <c r="AQ76" s="6"/>
      <c r="AS76" s="7"/>
    </row>
    <row r="77" spans="2:46" s="1" customFormat="1" ht="12" hidden="1" customHeight="1" x14ac:dyDescent="0.2">
      <c r="D77" s="5"/>
      <c r="E77" s="6"/>
      <c r="F77" s="6"/>
      <c r="H77" s="5"/>
      <c r="AP77" s="5"/>
      <c r="AQ77" s="6"/>
      <c r="AS77" s="7"/>
    </row>
    <row r="78" spans="2:46" s="1" customFormat="1" ht="12" hidden="1" customHeight="1" x14ac:dyDescent="0.2">
      <c r="D78" s="5"/>
      <c r="E78" s="6"/>
      <c r="F78" s="6"/>
      <c r="H78" s="5"/>
      <c r="AP78" s="5"/>
      <c r="AQ78" s="6"/>
      <c r="AS78" s="7"/>
    </row>
    <row r="79" spans="2:46" s="1" customFormat="1" ht="12" hidden="1" customHeight="1" x14ac:dyDescent="0.2">
      <c r="D79" s="5"/>
      <c r="E79" s="6"/>
      <c r="F79" s="6"/>
      <c r="H79" s="5"/>
      <c r="AP79" s="5"/>
      <c r="AQ79" s="6"/>
      <c r="AS79" s="7"/>
    </row>
    <row r="80" spans="2:46" s="1" customFormat="1" ht="12" hidden="1" customHeight="1" x14ac:dyDescent="0.2">
      <c r="D80" s="5"/>
      <c r="E80" s="6"/>
      <c r="F80" s="6"/>
      <c r="H80" s="5"/>
      <c r="AP80" s="5"/>
      <c r="AQ80" s="6"/>
      <c r="AS80" s="7"/>
    </row>
    <row r="81" spans="4:45" s="1" customFormat="1" ht="12" hidden="1" customHeight="1" x14ac:dyDescent="0.2">
      <c r="D81" s="5"/>
      <c r="E81" s="6"/>
      <c r="F81" s="6"/>
      <c r="H81" s="5"/>
      <c r="AP81" s="5"/>
      <c r="AQ81" s="6"/>
      <c r="AS81" s="7"/>
    </row>
    <row r="82" spans="4:45" s="1" customFormat="1" ht="12" hidden="1" customHeight="1" x14ac:dyDescent="0.2">
      <c r="D82" s="5"/>
      <c r="E82" s="6"/>
      <c r="F82" s="6"/>
      <c r="H82" s="5"/>
      <c r="AP82" s="5"/>
      <c r="AQ82" s="6"/>
      <c r="AS82" s="7"/>
    </row>
    <row r="83" spans="4:45" s="1" customFormat="1" ht="12" hidden="1" customHeight="1" x14ac:dyDescent="0.2">
      <c r="D83" s="5"/>
      <c r="E83" s="6"/>
      <c r="F83" s="6"/>
      <c r="H83" s="5"/>
      <c r="AP83" s="5"/>
      <c r="AQ83" s="6"/>
      <c r="AS83" s="7"/>
    </row>
    <row r="84" spans="4:45" s="1" customFormat="1" ht="12" hidden="1" customHeight="1" x14ac:dyDescent="0.2">
      <c r="D84" s="5"/>
      <c r="E84" s="6"/>
      <c r="F84" s="6"/>
      <c r="H84" s="5"/>
      <c r="AP84" s="5"/>
      <c r="AQ84" s="6"/>
      <c r="AS84" s="7"/>
    </row>
    <row r="85" spans="4:45" s="1" customFormat="1" ht="12" hidden="1" customHeight="1" x14ac:dyDescent="0.2">
      <c r="D85" s="5"/>
      <c r="E85" s="6"/>
      <c r="F85" s="6"/>
      <c r="H85" s="5"/>
      <c r="AP85" s="5"/>
      <c r="AQ85" s="6"/>
      <c r="AS85" s="7"/>
    </row>
    <row r="86" spans="4:45" s="1" customFormat="1" ht="12" hidden="1" customHeight="1" x14ac:dyDescent="0.2">
      <c r="D86" s="5"/>
      <c r="E86" s="6"/>
      <c r="F86" s="6"/>
      <c r="H86" s="5"/>
      <c r="AP86" s="5"/>
      <c r="AQ86" s="6"/>
      <c r="AS86" s="7"/>
    </row>
    <row r="87" spans="4:45" s="1" customFormat="1" ht="12" hidden="1" customHeight="1" x14ac:dyDescent="0.2">
      <c r="D87" s="5"/>
      <c r="E87" s="6"/>
      <c r="F87" s="6"/>
      <c r="H87" s="5"/>
      <c r="AP87" s="5"/>
      <c r="AQ87" s="6"/>
      <c r="AS87" s="7"/>
    </row>
    <row r="88" spans="4:45" s="1" customFormat="1" ht="12" hidden="1" customHeight="1" x14ac:dyDescent="0.2">
      <c r="D88" s="5"/>
      <c r="E88" s="6"/>
      <c r="F88" s="6"/>
      <c r="H88" s="5"/>
      <c r="AP88" s="5"/>
      <c r="AQ88" s="6"/>
      <c r="AS88" s="7"/>
    </row>
    <row r="89" spans="4:45" s="1" customFormat="1" ht="12" hidden="1" customHeight="1" x14ac:dyDescent="0.2">
      <c r="D89" s="5"/>
      <c r="E89" s="6"/>
      <c r="F89" s="6"/>
      <c r="H89" s="5"/>
      <c r="AP89" s="5"/>
      <c r="AQ89" s="6"/>
      <c r="AS89" s="7"/>
    </row>
    <row r="90" spans="4:45" s="1" customFormat="1" ht="12" hidden="1" customHeight="1" x14ac:dyDescent="0.2">
      <c r="D90" s="5"/>
      <c r="E90" s="6"/>
      <c r="F90" s="6"/>
      <c r="H90" s="5"/>
      <c r="AP90" s="5"/>
      <c r="AQ90" s="6"/>
      <c r="AS90" s="7"/>
    </row>
    <row r="91" spans="4:45" s="1" customFormat="1" x14ac:dyDescent="0.2">
      <c r="D91" s="5"/>
      <c r="E91" s="6"/>
      <c r="F91" s="6"/>
      <c r="H91" s="5"/>
      <c r="AP91" s="5"/>
      <c r="AQ91" s="6"/>
      <c r="AS91" s="7"/>
    </row>
    <row r="92" spans="4:45" s="1" customFormat="1" x14ac:dyDescent="0.2">
      <c r="D92" s="5"/>
      <c r="E92" s="6"/>
      <c r="F92" s="6"/>
      <c r="H92" s="5"/>
      <c r="AP92" s="5"/>
      <c r="AQ92" s="6"/>
      <c r="AS92" s="7"/>
    </row>
    <row r="93" spans="4:45" s="1" customFormat="1" x14ac:dyDescent="0.2">
      <c r="D93" s="5"/>
      <c r="E93" s="6"/>
      <c r="F93" s="6"/>
      <c r="H93" s="5"/>
      <c r="AP93" s="5"/>
      <c r="AQ93" s="6"/>
      <c r="AS93" s="7"/>
    </row>
    <row r="94" spans="4:45" s="1" customFormat="1" x14ac:dyDescent="0.2">
      <c r="D94" s="5"/>
      <c r="E94" s="6"/>
      <c r="F94" s="6"/>
      <c r="H94" s="5"/>
      <c r="AP94" s="5"/>
      <c r="AQ94" s="6"/>
      <c r="AS94" s="7"/>
    </row>
    <row r="95" spans="4:45" s="1" customFormat="1" x14ac:dyDescent="0.2">
      <c r="D95" s="5"/>
      <c r="E95" s="6"/>
      <c r="F95" s="6"/>
      <c r="H95" s="5"/>
      <c r="AP95" s="5"/>
      <c r="AQ95" s="6"/>
      <c r="AS95" s="7"/>
    </row>
    <row r="96" spans="4:45" s="1" customFormat="1" x14ac:dyDescent="0.2">
      <c r="D96" s="5"/>
      <c r="E96" s="6"/>
      <c r="F96" s="6"/>
      <c r="H96" s="5"/>
      <c r="AP96" s="5"/>
      <c r="AQ96" s="6"/>
      <c r="AS96" s="7"/>
    </row>
    <row r="97" spans="3:45" s="1" customFormat="1" x14ac:dyDescent="0.2">
      <c r="D97" s="5"/>
      <c r="E97" s="6"/>
      <c r="F97" s="6"/>
      <c r="H97" s="5"/>
      <c r="AP97" s="5"/>
      <c r="AQ97" s="6"/>
      <c r="AS97" s="7"/>
    </row>
    <row r="98" spans="3:45" s="1" customFormat="1" x14ac:dyDescent="0.2">
      <c r="D98" s="5"/>
      <c r="E98" s="6"/>
      <c r="F98" s="6"/>
      <c r="H98" s="5"/>
      <c r="AP98" s="5"/>
      <c r="AQ98" s="6"/>
      <c r="AS98" s="7"/>
    </row>
    <row r="99" spans="3:45" x14ac:dyDescent="0.2"/>
    <row r="100" spans="3:45" x14ac:dyDescent="0.2"/>
    <row r="101" spans="3:45" x14ac:dyDescent="0.2"/>
    <row r="102" spans="3:45" x14ac:dyDescent="0.2"/>
    <row r="103" spans="3:45" ht="12.75" x14ac:dyDescent="0.2">
      <c r="C103" s="230" t="s">
        <v>131</v>
      </c>
    </row>
    <row r="104" spans="3:45" x14ac:dyDescent="0.2"/>
    <row r="105" spans="3:45" x14ac:dyDescent="0.2"/>
    <row r="106" spans="3:45" x14ac:dyDescent="0.2"/>
    <row r="107" spans="3:45" x14ac:dyDescent="0.2"/>
    <row r="108" spans="3:45" x14ac:dyDescent="0.2"/>
    <row r="109" spans="3:45" x14ac:dyDescent="0.2"/>
    <row r="110" spans="3:45" x14ac:dyDescent="0.2"/>
    <row r="111" spans="3:45" x14ac:dyDescent="0.2"/>
    <row r="112" spans="3:45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</sheetData>
  <autoFilter ref="C21:AT57" xr:uid="{00000000-0009-0000-0000-000000000000}"/>
  <mergeCells count="123">
    <mergeCell ref="B65:AT74"/>
    <mergeCell ref="C64:D64"/>
    <mergeCell ref="E64:J64"/>
    <mergeCell ref="K64:U64"/>
    <mergeCell ref="V64:Y64"/>
    <mergeCell ref="Z64:AA64"/>
    <mergeCell ref="AB64:AE64"/>
    <mergeCell ref="V63:Y63"/>
    <mergeCell ref="Z63:AA63"/>
    <mergeCell ref="AB63:AE63"/>
    <mergeCell ref="AF63:AG63"/>
    <mergeCell ref="AH63:AL63"/>
    <mergeCell ref="AM63:AN63"/>
    <mergeCell ref="AO63:AQ63"/>
    <mergeCell ref="AR63:AS63"/>
    <mergeCell ref="AF64:AG64"/>
    <mergeCell ref="AH64:AL64"/>
    <mergeCell ref="AM64:AN64"/>
    <mergeCell ref="AO64:AQ64"/>
    <mergeCell ref="AR64:AS64"/>
    <mergeCell ref="D19:D20"/>
    <mergeCell ref="E19:E20"/>
    <mergeCell ref="F19:F20"/>
    <mergeCell ref="G19:G20"/>
    <mergeCell ref="AB61:AG61"/>
    <mergeCell ref="AH61:AN61"/>
    <mergeCell ref="AO61:AQ61"/>
    <mergeCell ref="AR61:AS61"/>
    <mergeCell ref="V62:Y62"/>
    <mergeCell ref="Z62:AA62"/>
    <mergeCell ref="AB62:AE62"/>
    <mergeCell ref="AF62:AG62"/>
    <mergeCell ref="AH62:AL62"/>
    <mergeCell ref="AM62:AN62"/>
    <mergeCell ref="AO62:AQ62"/>
    <mergeCell ref="AR62:AS62"/>
    <mergeCell ref="C17:D17"/>
    <mergeCell ref="E17:O17"/>
    <mergeCell ref="P17:U17"/>
    <mergeCell ref="V17:AJ17"/>
    <mergeCell ref="AK17:AR17"/>
    <mergeCell ref="AS17:AT17"/>
    <mergeCell ref="AT19:AT20"/>
    <mergeCell ref="C58:AT58"/>
    <mergeCell ref="B60:B64"/>
    <mergeCell ref="C60:U60"/>
    <mergeCell ref="V60:AQ60"/>
    <mergeCell ref="AR60:AS60"/>
    <mergeCell ref="C61:D63"/>
    <mergeCell ref="E61:J63"/>
    <mergeCell ref="K61:U63"/>
    <mergeCell ref="V61:AA61"/>
    <mergeCell ref="AN19:AN20"/>
    <mergeCell ref="AO19:AO20"/>
    <mergeCell ref="AP19:AP20"/>
    <mergeCell ref="AQ19:AQ20"/>
    <mergeCell ref="AR19:AR20"/>
    <mergeCell ref="AS19:AS20"/>
    <mergeCell ref="B19:B58"/>
    <mergeCell ref="C19:C20"/>
    <mergeCell ref="AO14:AT14"/>
    <mergeCell ref="C15:O15"/>
    <mergeCell ref="P15:AN15"/>
    <mergeCell ref="AO15:AT15"/>
    <mergeCell ref="B16:B18"/>
    <mergeCell ref="C16:D16"/>
    <mergeCell ref="E16:O16"/>
    <mergeCell ref="P16:U16"/>
    <mergeCell ref="V16:AJ16"/>
    <mergeCell ref="AK16:AR16"/>
    <mergeCell ref="C14:F14"/>
    <mergeCell ref="G14:I14"/>
    <mergeCell ref="J14:K14"/>
    <mergeCell ref="L14:O14"/>
    <mergeCell ref="P14:AH14"/>
    <mergeCell ref="AI14:AN14"/>
    <mergeCell ref="B11:B15"/>
    <mergeCell ref="C18:D18"/>
    <mergeCell ref="E18:O18"/>
    <mergeCell ref="P18:U18"/>
    <mergeCell ref="V18:AJ18"/>
    <mergeCell ref="AK18:AR18"/>
    <mergeCell ref="AS18:AT18"/>
    <mergeCell ref="AS16:AT16"/>
    <mergeCell ref="AO12:AP12"/>
    <mergeCell ref="AQ12:AT12"/>
    <mergeCell ref="C13:F13"/>
    <mergeCell ref="G13:O13"/>
    <mergeCell ref="P13:AN13"/>
    <mergeCell ref="AP13:AT13"/>
    <mergeCell ref="C10:O10"/>
    <mergeCell ref="P10:AN10"/>
    <mergeCell ref="AP10:AT10"/>
    <mergeCell ref="C11:O11"/>
    <mergeCell ref="P11:V11"/>
    <mergeCell ref="W11:AN11"/>
    <mergeCell ref="AP11:AT11"/>
    <mergeCell ref="C12:O12"/>
    <mergeCell ref="P12:AN12"/>
    <mergeCell ref="B1:B5"/>
    <mergeCell ref="C1:C5"/>
    <mergeCell ref="D1:X5"/>
    <mergeCell ref="Y1:AN5"/>
    <mergeCell ref="AO1:BD5"/>
    <mergeCell ref="B6:B10"/>
    <mergeCell ref="C6:O6"/>
    <mergeCell ref="P6:AN6"/>
    <mergeCell ref="AP6:AT6"/>
    <mergeCell ref="C7:O7"/>
    <mergeCell ref="C9:F9"/>
    <mergeCell ref="G9:I9"/>
    <mergeCell ref="J9:K9"/>
    <mergeCell ref="L9:O9"/>
    <mergeCell ref="P9:AH9"/>
    <mergeCell ref="AI9:AN9"/>
    <mergeCell ref="P7:AN7"/>
    <mergeCell ref="AO7:AQ7"/>
    <mergeCell ref="AR7:AT7"/>
    <mergeCell ref="C8:F8"/>
    <mergeCell ref="G8:O8"/>
    <mergeCell ref="P8:AN8"/>
    <mergeCell ref="AO8:AQ8"/>
    <mergeCell ref="AR8:AT8"/>
  </mergeCells>
  <printOptions horizontalCentered="1" verticalCentered="1"/>
  <pageMargins left="0.19685039370078741" right="0.19685039370078741" top="0" bottom="0" header="3.937007874015748E-2" footer="0"/>
  <pageSetup paperSize="9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02CF2AF8F8F4A907F5CED18EC7517" ma:contentTypeVersion="15" ma:contentTypeDescription="Crie um novo documento." ma:contentTypeScope="" ma:versionID="49c28fbdcaab28480d01dc57ab06ac9e">
  <xsd:schema xmlns:xsd="http://www.w3.org/2001/XMLSchema" xmlns:xs="http://www.w3.org/2001/XMLSchema" xmlns:p="http://schemas.microsoft.com/office/2006/metadata/properties" xmlns:ns2="1977c860-6312-4051-b102-73a997d084d3" xmlns:ns3="55d5b2eb-e6d1-4e01-a76e-17e24e5dc70c" targetNamespace="http://schemas.microsoft.com/office/2006/metadata/properties" ma:root="true" ma:fieldsID="e565a7f97097c28523e7056937bd59a0" ns2:_="" ns3:_="">
    <xsd:import namespace="1977c860-6312-4051-b102-73a997d084d3"/>
    <xsd:import namespace="55d5b2eb-e6d1-4e01-a76e-17e24e5dc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7c860-6312-4051-b102-73a997d08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ed4fc92-13cf-42d6-8f05-0e12f9efb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5b2eb-e6d1-4e01-a76e-17e24e5dc70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ca438b8-4b11-46b0-a83b-cdca74b71d3c}" ma:internalName="TaxCatchAll" ma:showField="CatchAllData" ma:web="55d5b2eb-e6d1-4e01-a76e-17e24e5dc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d5b2eb-e6d1-4e01-a76e-17e24e5dc70c" xsi:nil="true"/>
    <lcf76f155ced4ddcb4097134ff3c332f xmlns="1977c860-6312-4051-b102-73a997d084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3961F6-A56A-4D43-BE9C-28EACCE4D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DF82FC-5AC5-4A2B-9DC4-D08623361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7c860-6312-4051-b102-73a997d084d3"/>
    <ds:schemaRef ds:uri="55d5b2eb-e6d1-4e01-a76e-17e24e5dc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4D40D-99CA-4147-9836-BABA8EE0BB55}">
  <ds:schemaRefs>
    <ds:schemaRef ds:uri="http://schemas.microsoft.com/office/2006/metadata/properties"/>
    <ds:schemaRef ds:uri="http://schemas.microsoft.com/office/infopath/2007/PartnerControls"/>
    <ds:schemaRef ds:uri="55d5b2eb-e6d1-4e01-a76e-17e24e5dc70c"/>
    <ds:schemaRef ds:uri="1977c860-6312-4051-b102-73a997d084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COTA MASTER</vt:lpstr>
      <vt:lpstr>COTA OURO</vt:lpstr>
      <vt:lpstr>COTA APOIO</vt:lpstr>
      <vt:lpstr>'COTA APOIO'!Area_de_impressao</vt:lpstr>
      <vt:lpstr>'COTA MASTER'!Area_de_impressao</vt:lpstr>
      <vt:lpstr>'COTA OURO'!Area_de_impressao</vt:lpstr>
    </vt:vector>
  </TitlesOfParts>
  <Manager/>
  <Company>Record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</dc:creator>
  <cp:keywords/>
  <dc:description/>
  <cp:lastModifiedBy>Alice Aghinoni Fantin</cp:lastModifiedBy>
  <cp:revision/>
  <dcterms:created xsi:type="dcterms:W3CDTF">2004-10-19T11:19:07Z</dcterms:created>
  <dcterms:modified xsi:type="dcterms:W3CDTF">2026-03-10T15:03:55Z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0x010100F7B02CF2AF8F8F4A907F5CED18EC7517</vt:lpwstr>
  </property>
  <property fmtid="{D5CDD505-2E9C-101B-9397-08002B2CF9AE}" pid="3" name="MediaServiceImageTags">
    <vt:lpwstr/>
  </property>
</Properties>
</file>